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616" windowHeight="9708" activeTab="1"/>
  </bookViews>
  <sheets>
    <sheet name="Einleitung " sheetId="1" r:id="rId1"/>
    <sheet name="BasisDaten" sheetId="2" r:id="rId2"/>
    <sheet name="Telearbeit" sheetId="3" r:id="rId3"/>
    <sheet name="Kinderbetreuung " sheetId="4" r:id="rId4"/>
    <sheet name="Ausnahmebetreuung" sheetId="5" r:id="rId5"/>
    <sheet name="Eltern-Kind-Arbeitszimmer" sheetId="6" r:id="rId6"/>
    <sheet name="R&amp;R" sheetId="7" r:id="rId7"/>
    <sheet name="Tabelle1" sheetId="8" r:id="rId8"/>
  </sheets>
  <definedNames>
    <definedName name="_Toc24271622" localSheetId="4">'Ausnahmebetreuung'!$O$17</definedName>
    <definedName name="_xlnm.Print_Area" localSheetId="1">'BasisDaten'!$A$1:$K$73</definedName>
    <definedName name="_xlnm.Print_Titles" localSheetId="1">'BasisDaten'!$2:$2</definedName>
  </definedNames>
  <calcPr fullCalcOnLoad="1"/>
</workbook>
</file>

<file path=xl/comments2.xml><?xml version="1.0" encoding="utf-8"?>
<comments xmlns="http://schemas.openxmlformats.org/spreadsheetml/2006/main">
  <authors>
    <author>Elena</author>
    <author>EdG</author>
  </authors>
  <commentList>
    <comment ref="C42" authorId="0">
      <text>
        <r>
          <rPr>
            <b/>
            <sz val="8"/>
            <rFont val="Tahoma"/>
            <family val="2"/>
          </rPr>
          <t>Kosten des Recruiting in Euro</t>
        </r>
      </text>
    </comment>
    <comment ref="D42" authorId="0">
      <text>
        <r>
          <rPr>
            <b/>
            <sz val="8"/>
            <rFont val="Tahoma"/>
            <family val="2"/>
          </rPr>
          <t>Kosten des Recruiting in % des Jahresentgeltes</t>
        </r>
      </text>
    </comment>
    <comment ref="C53" authorId="0">
      <text>
        <r>
          <rPr>
            <b/>
            <sz val="8"/>
            <rFont val="Tahoma"/>
            <family val="2"/>
          </rPr>
          <t>Kosten des Recruiting in Euro</t>
        </r>
      </text>
    </comment>
    <comment ref="C64" authorId="0">
      <text>
        <r>
          <rPr>
            <b/>
            <sz val="8"/>
            <rFont val="Tahoma"/>
            <family val="2"/>
          </rPr>
          <t>Kosten des Recruiting in Euro</t>
        </r>
      </text>
    </comment>
    <comment ref="D53" authorId="0">
      <text>
        <r>
          <rPr>
            <b/>
            <sz val="8"/>
            <rFont val="Tahoma"/>
            <family val="2"/>
          </rPr>
          <t>Kosten des Recruiting in % des Jahresentgeltes</t>
        </r>
      </text>
    </comment>
    <comment ref="D64" authorId="0">
      <text>
        <r>
          <rPr>
            <b/>
            <sz val="8"/>
            <rFont val="Tahoma"/>
            <family val="2"/>
          </rPr>
          <t>Kosten des Recruiting in % des Jahresentgeltes</t>
        </r>
      </text>
    </comment>
    <comment ref="B20" authorId="1">
      <text>
        <r>
          <rPr>
            <sz val="9"/>
            <rFont val="Tahoma"/>
            <family val="2"/>
          </rPr>
          <t xml:space="preserve">sofern versehentlich gelöscht - hinterlegt war </t>
        </r>
        <r>
          <rPr>
            <b/>
            <sz val="9"/>
            <rFont val="Tahoma"/>
            <family val="2"/>
          </rPr>
          <t xml:space="preserve">
=WENN(B21;B21+B22;B22)/2</t>
        </r>
      </text>
    </comment>
    <comment ref="B50" authorId="1">
      <text>
        <r>
          <rPr>
            <sz val="9"/>
            <rFont val="Tahoma"/>
            <family val="2"/>
          </rPr>
          <t xml:space="preserve">bitte unbedingt B72 und B73 ausfüllen, da sonst keine Berechnung stattfinden kann
</t>
        </r>
      </text>
    </comment>
    <comment ref="B61" authorId="1">
      <text>
        <r>
          <rPr>
            <sz val="9"/>
            <rFont val="Tahoma"/>
            <family val="2"/>
          </rPr>
          <t>bitte unbedingt B72 und B73 ausfüllen, da sonst keine Berechnung stattfinden kann</t>
        </r>
      </text>
    </comment>
    <comment ref="B39" authorId="1">
      <text>
        <r>
          <rPr>
            <sz val="9"/>
            <rFont val="Tahoma"/>
            <family val="2"/>
          </rPr>
          <t>bitte unbedingt B72 und B73 ausfüllen, da sonst keine Berechnung stattfinden kann</t>
        </r>
      </text>
    </comment>
    <comment ref="B66" authorId="1">
      <text>
        <r>
          <rPr>
            <b/>
            <sz val="9"/>
            <rFont val="Tahoma"/>
            <family val="2"/>
          </rPr>
          <t xml:space="preserve">unbedingt (!!!) </t>
        </r>
        <r>
          <rPr>
            <sz val="9"/>
            <rFont val="Tahoma"/>
            <family val="2"/>
          </rPr>
          <t xml:space="preserve">erforderlich für weitere RIO Berechnungen  der Einzelangebote auf den Folgeblättern 
</t>
        </r>
      </text>
    </comment>
    <comment ref="B34" authorId="1">
      <text>
        <r>
          <rPr>
            <sz val="9"/>
            <rFont val="Tahoma"/>
            <family val="2"/>
          </rPr>
          <t>dies (und die folgenden 4 Felder)</t>
        </r>
        <r>
          <rPr>
            <b/>
            <sz val="9"/>
            <rFont val="Tahoma"/>
            <family val="2"/>
          </rPr>
          <t xml:space="preserve"> kann </t>
        </r>
        <r>
          <rPr>
            <sz val="9"/>
            <rFont val="Tahoma"/>
            <family val="2"/>
          </rPr>
          <t xml:space="preserve">ausgefüllt werden, wenn Sie nicht unterscheiden wollen zwischen tariflich und aussertariflich - </t>
        </r>
        <r>
          <rPr>
            <b/>
            <sz val="9"/>
            <rFont val="Tahoma"/>
            <family val="2"/>
          </rPr>
          <t>empfohlen</t>
        </r>
        <r>
          <rPr>
            <sz val="9"/>
            <rFont val="Tahoma"/>
            <family val="2"/>
          </rPr>
          <t xml:space="preserve"> wird, die </t>
        </r>
        <r>
          <rPr>
            <b/>
            <sz val="9"/>
            <rFont val="Tahoma"/>
            <family val="2"/>
          </rPr>
          <t xml:space="preserve">Durchschnittsfomel zu belassen - </t>
        </r>
        <r>
          <rPr>
            <sz val="9"/>
            <rFont val="Tahoma"/>
            <family val="2"/>
          </rPr>
          <t>HIER</t>
        </r>
        <r>
          <rPr>
            <b/>
            <sz val="9"/>
            <rFont val="Tahoma"/>
            <family val="2"/>
          </rPr>
          <t xml:space="preserve">
=(B45+B56)/2</t>
        </r>
      </text>
    </comment>
    <comment ref="B35" authorId="1">
      <text>
        <r>
          <rPr>
            <sz val="9"/>
            <rFont val="Tahoma"/>
            <family val="2"/>
          </rPr>
          <t>=(B46+B57)/2</t>
        </r>
      </text>
    </comment>
    <comment ref="B36" authorId="1">
      <text>
        <r>
          <rPr>
            <sz val="9"/>
            <rFont val="Tahoma"/>
            <family val="2"/>
          </rPr>
          <t>=(B47+B58)/2</t>
        </r>
      </text>
    </comment>
    <comment ref="B37" authorId="1">
      <text>
        <r>
          <rPr>
            <sz val="9"/>
            <rFont val="Tahoma"/>
            <family val="2"/>
          </rPr>
          <t>=(B48+B59)/2</t>
        </r>
      </text>
    </comment>
    <comment ref="B38" authorId="1">
      <text>
        <r>
          <rPr>
            <sz val="9"/>
            <rFont val="Tahoma"/>
            <family val="2"/>
          </rPr>
          <t>=(B49+B60)/2</t>
        </r>
      </text>
    </comment>
  </commentList>
</comments>
</file>

<file path=xl/sharedStrings.xml><?xml version="1.0" encoding="utf-8"?>
<sst xmlns="http://schemas.openxmlformats.org/spreadsheetml/2006/main" count="224" uniqueCount="170">
  <si>
    <t>Personalkosten für das pädag. tätige Personal nach BAT oder Haustarifvertrag</t>
  </si>
  <si>
    <t>Kosten für Instandhaltung und Wartung</t>
  </si>
  <si>
    <t>Kosten für die Verpflegung der Kinder</t>
  </si>
  <si>
    <t>Kosten für Reinigungspersonal</t>
  </si>
  <si>
    <t>Kosten für die Bekanntmachung der Betreuungsstätte</t>
  </si>
  <si>
    <t>Telearbeit - besondere Erhebungen</t>
  </si>
  <si>
    <t>älter</t>
  </si>
  <si>
    <t>jünger</t>
  </si>
  <si>
    <t>Frauen gesamt</t>
  </si>
  <si>
    <t>Männer gesamt</t>
  </si>
  <si>
    <t>Anzahl der Eintritte</t>
  </si>
  <si>
    <t>Anzahl der Austritte</t>
  </si>
  <si>
    <t>durchschnittlicher Personalbestand</t>
  </si>
  <si>
    <t xml:space="preserve">Personalbeschaffungskosten </t>
  </si>
  <si>
    <t>Kosten der Abwicklung bei Personalabteilung</t>
  </si>
  <si>
    <t>Anwerbungskosten (Anzeigen, Personalberatung, Vorbereitung der Ausschreibung durch Personalabteilung</t>
  </si>
  <si>
    <t>Auswahlkosten (Sichtung, Gespräche, Assessments, Reisekosten)</t>
  </si>
  <si>
    <t xml:space="preserve">zusätzliche interne und externe Qualifizierung </t>
  </si>
  <si>
    <t>monatliches Entgelt</t>
  </si>
  <si>
    <t>Umsatz gesamt</t>
  </si>
  <si>
    <t>Jährliche Weiterbildungszeit pro Mitarbeiter</t>
  </si>
  <si>
    <t>Weiterbildungskosten pro Tag und Teilnehmer</t>
  </si>
  <si>
    <t>Anzahl/Kosten</t>
  </si>
  <si>
    <t>Allgemeine betriebliche Daten</t>
  </si>
  <si>
    <t>Schreibtischstuhl</t>
  </si>
  <si>
    <t>Beleuchtung</t>
  </si>
  <si>
    <t>sonst Equipment / Ausstattung</t>
  </si>
  <si>
    <t>Miete anteilig</t>
  </si>
  <si>
    <t>Anzahl der erforderlichen Arbeitsstunden</t>
  </si>
  <si>
    <t>Kosten für das Projektteam im Unternehmen (event.)</t>
  </si>
  <si>
    <t>Tagessatz</t>
  </si>
  <si>
    <t>Strom/ Wasser/ Heizung</t>
  </si>
  <si>
    <t>Nutzungsgrad der betrieblichen Einrichtung</t>
  </si>
  <si>
    <t>Laufende Kosten bei einer eigenen Einrichtung</t>
  </si>
  <si>
    <t>(wenn vorhanden)</t>
  </si>
  <si>
    <t>Kosten für Instandhaltung des notwendigen Aussenspielgeländes</t>
  </si>
  <si>
    <t>Miete (oder kalkulatorische Miete)</t>
  </si>
  <si>
    <t>Kosten der Schaffung der Einrichtung</t>
  </si>
  <si>
    <t>Kosten für die Erlangung der Betriebserlaubnis</t>
  </si>
  <si>
    <t xml:space="preserve">Kosten / Honorar für externe Beratung </t>
  </si>
  <si>
    <t>Kauf, Bau- und/oder Um-Bau von Räumlichkeiten</t>
  </si>
  <si>
    <t xml:space="preserve">Anschaffung von Einrichtungsgegenständen </t>
  </si>
  <si>
    <t>laufende Materialkosten/ Erneuerung von Mobiliar</t>
  </si>
  <si>
    <t>Resource &amp; Referral (Vermittlungsservice)</t>
  </si>
  <si>
    <t>%</t>
  </si>
  <si>
    <t xml:space="preserve">Gesamtkosten der Personalbeschaffung </t>
  </si>
  <si>
    <t>tariflich (BITTE einen typischen Fall durchrechnen und soweit möglich differenziert eintragen)</t>
  </si>
  <si>
    <t>Anzahl der TelearbeiterInnen</t>
  </si>
  <si>
    <t>Kosten pro Betreuungstag</t>
  </si>
  <si>
    <t>Personalkosten Durchschnitt p.A.:</t>
  </si>
  <si>
    <t>Kosten / Tag</t>
  </si>
  <si>
    <t xml:space="preserve">von den Betreuungseinsätzen </t>
  </si>
  <si>
    <t xml:space="preserve">ergibt sich eine Vermeidung von Kosten, für die keine Leistung erbracht worden wäre in Höhe von </t>
  </si>
  <si>
    <t xml:space="preserve">Bei Einrichtungskosten in Höhe von </t>
  </si>
  <si>
    <t xml:space="preserve"> der Fälle nicht zur Arbeit gekommen</t>
  </si>
  <si>
    <t>Euro</t>
  </si>
  <si>
    <t xml:space="preserve">davon wären die Eltern  in ca. </t>
  </si>
  <si>
    <t>Tage</t>
  </si>
  <si>
    <t>mal Tagessatz</t>
  </si>
  <si>
    <t>minus Einrichtungskosten</t>
  </si>
  <si>
    <t>mit sicherem Leistungsausfall der Eltern bei ca. 1/3 der Tage</t>
  </si>
  <si>
    <t xml:space="preserve">Minderleistung nach Kündigung vor Ausscheiden </t>
  </si>
  <si>
    <t xml:space="preserve">Male, in denen Eltern ein oder mehrere Kinder brachten </t>
  </si>
  <si>
    <t>Anschaffung / Vorbereitung</t>
  </si>
  <si>
    <t xml:space="preserve">reduzierte Bürokosten </t>
  </si>
  <si>
    <t>Diff</t>
  </si>
  <si>
    <t>Einsparung Arbeitsplatzkosten /Jahr</t>
  </si>
  <si>
    <t>Vermittlungen p.A.</t>
  </si>
  <si>
    <t>Kosten des Vertrages p.A.</t>
  </si>
  <si>
    <t xml:space="preserve">durchschnittlich  </t>
  </si>
  <si>
    <t>AUSSERtariflich (BITTE einen typischen Fall durchrechnen und soweit möglich differenziert eintragen)</t>
  </si>
  <si>
    <r>
      <t>Euro</t>
    </r>
    <r>
      <rPr>
        <sz val="10"/>
        <rFont val="Swis721 Cn BT"/>
        <family val="2"/>
      </rPr>
      <t xml:space="preserve"> </t>
    </r>
  </si>
  <si>
    <t>pro Jahr verbleiben</t>
  </si>
  <si>
    <t>mit Geschwisterkindern</t>
  </si>
  <si>
    <t xml:space="preserve">sind ca.  </t>
  </si>
  <si>
    <t>Schreibtisch</t>
  </si>
  <si>
    <t xml:space="preserve">Summe der Weiterbildungskosten  </t>
  </si>
  <si>
    <t xml:space="preserve">Fluktuation </t>
  </si>
  <si>
    <t xml:space="preserve">Kosten der Fluktuation </t>
  </si>
  <si>
    <t>Abfindung durchschnittlich pro Mitarbeiter</t>
  </si>
  <si>
    <t>Euro Einsparung</t>
  </si>
  <si>
    <t>durchschnittlicher Stundensatz der beteiligten MitarbeiterInnen</t>
  </si>
  <si>
    <t xml:space="preserve">bei  Personalkosten von durchschnittlich  </t>
  </si>
  <si>
    <t>Personalkosten für vermiedenen Leistungsausfall</t>
  </si>
  <si>
    <t>Wert der zusätzlichen Arbeitsleistung/Jahr für alle TelearbeiterInnen im Unternehmen</t>
  </si>
  <si>
    <t>%-tuale Mehrleistung der TelearbeiterInnen (durchschnittlich)</t>
  </si>
  <si>
    <t>(event.) Kosten für spezielle Schulung der Beschäftigten pro Person</t>
  </si>
  <si>
    <t>Kosten für Datenschutzprogramme pro Telearbeitsplatz</t>
  </si>
  <si>
    <t>Kommunikationskosten</t>
  </si>
  <si>
    <t>laufende Kosten pro Jahr</t>
  </si>
  <si>
    <t xml:space="preserve">Kosten für techn. Equipment zu Hause (Anschaffung von PC, Fax, Telefon etc.) pro Telearbeitsplatz </t>
  </si>
  <si>
    <t xml:space="preserve">Telekommunikatonskosten (Installation von ISDN, DSL, Router, weitere Hardware) pro Platz - einmalig </t>
  </si>
  <si>
    <t xml:space="preserve">Anschaffungskosten / Ausstattung desTELE - Arbeitsplatzes </t>
  </si>
  <si>
    <t>Arbeitsplatzkosten Telearbeiter pro Jahr</t>
  </si>
  <si>
    <t>Arbeitsplatzkosten NICHT-Telearbeiter pro Jahr</t>
  </si>
  <si>
    <t>Einsparungseffekte gesamt</t>
  </si>
  <si>
    <t>oder: gezahlte Personalkosten, für die so Leistung erbracht wurde, die ansonsten ausgefallen wäre!</t>
  </si>
  <si>
    <t>geschätzte Zeit der Einarbeitung ins Unternehmen und in den speziellen Aufgabenbereich bis zum Erreichen vergleichbarer Leistung wie VorgängerIn</t>
  </si>
  <si>
    <t>Anwerbungskosten (Anzeigen, Personalberatung, Vorbereitung der Ausschreibung durch Personalabteilung)</t>
  </si>
  <si>
    <t>Betriebliche Kinderbetreuung - regulär</t>
  </si>
  <si>
    <t xml:space="preserve">Anzahl NutzerInnen (Elternteile) der Einrichtung /Jahr </t>
  </si>
  <si>
    <t xml:space="preserve">von den NutzerInnen der Betreuungsplätze (Eltern) </t>
  </si>
  <si>
    <t>nicht oder nicht so frühzeitig an den Arbeitsplatz zurückkehren können</t>
  </si>
  <si>
    <t xml:space="preserve">Euro </t>
  </si>
  <si>
    <t>Personen an.</t>
  </si>
  <si>
    <t xml:space="preserve">was Kosten von insgesamt </t>
  </si>
  <si>
    <t>entspricht</t>
  </si>
  <si>
    <t xml:space="preserve">Bei  betrieblichen Kosten für die Kinderbetreuungsunterstützung von  </t>
  </si>
  <si>
    <t>bleibt eine Kostenersparnis von schätzungsweise</t>
  </si>
  <si>
    <t xml:space="preserve">im Rahmen des EU-geförderten Projektes “Vereinbarkeitsmaßnahmen von Familie und Beruf anhand des Modellprojekts einer nationalen Koordinierungsstelle“ </t>
  </si>
  <si>
    <t>MitarbeiterInnen mit Angehörigen mit Betreuungsbedarf</t>
  </si>
  <si>
    <t xml:space="preserve">Eltern </t>
  </si>
  <si>
    <t xml:space="preserve">Kinder unter 15 J               </t>
  </si>
  <si>
    <t>Anzahl der Nutzungsstage pro Jahr</t>
  </si>
  <si>
    <t>Kosten für die Bekanntmachung des Angebotes</t>
  </si>
  <si>
    <t>Laufende Kosten /Jahr</t>
  </si>
  <si>
    <t xml:space="preserve">Bei Angebotskosten pro Jahr in Höhe von </t>
  </si>
  <si>
    <t>Eltern-Kind-Arbeitszimmer - Besondere Erhebungen</t>
  </si>
  <si>
    <t xml:space="preserve">pro Tag </t>
  </si>
  <si>
    <t>Arbeitstage</t>
  </si>
  <si>
    <t>verbleiben jährlich</t>
  </si>
  <si>
    <t>36 Mon</t>
  </si>
  <si>
    <t>Beschäftigte</t>
  </si>
  <si>
    <r>
      <t>Arbeitgeberbrutto im Durchschnitt</t>
    </r>
    <r>
      <rPr>
        <sz val="10"/>
        <color indexed="9"/>
        <rFont val="Swis721 Cn BT"/>
        <family val="2"/>
      </rPr>
      <t xml:space="preserve"> </t>
    </r>
    <r>
      <rPr>
        <b/>
        <sz val="10"/>
        <color indexed="9"/>
        <rFont val="Swis721 Cn BT"/>
        <family val="2"/>
      </rPr>
      <t>/ Jahr</t>
    </r>
  </si>
  <si>
    <r>
      <t>Monate</t>
    </r>
    <r>
      <rPr>
        <sz val="10"/>
        <color indexed="9"/>
        <rFont val="Swis721 Cn BT"/>
        <family val="2"/>
      </rPr>
      <t xml:space="preserve"> von Kündigung bis Ausscheiden</t>
    </r>
  </si>
  <si>
    <t>Gesamtzahl der Weiterbildungstage  (mind. 1 eintragen für Formel)</t>
  </si>
  <si>
    <r>
      <t>Gesamtzahl der Beschäftigten (mind.</t>
    </r>
    <r>
      <rPr>
        <b/>
        <sz val="10"/>
        <color indexed="9"/>
        <rFont val="Swis721 Cn BT"/>
        <family val="2"/>
      </rPr>
      <t xml:space="preserve"> 1</t>
    </r>
    <r>
      <rPr>
        <sz val="10"/>
        <color indexed="9"/>
        <rFont val="Swis721 Cn BT"/>
        <family val="2"/>
      </rPr>
      <t xml:space="preserve"> eintragen für Formel)</t>
    </r>
  </si>
  <si>
    <r>
      <t xml:space="preserve">Anzahl der TeilnehmerInnen (mind. </t>
    </r>
    <r>
      <rPr>
        <b/>
        <sz val="10"/>
        <color indexed="9"/>
        <rFont val="Swis721 Cn BT"/>
        <family val="2"/>
      </rPr>
      <t xml:space="preserve">1 </t>
    </r>
    <r>
      <rPr>
        <sz val="10"/>
        <color indexed="9"/>
        <rFont val="Swis721 Cn BT"/>
        <family val="2"/>
      </rPr>
      <t>eintragen für Formel)</t>
    </r>
  </si>
  <si>
    <t>hätten ca. 40%</t>
  </si>
  <si>
    <r>
      <t xml:space="preserve">Die durchschnittlichen </t>
    </r>
    <r>
      <rPr>
        <b/>
        <sz val="10"/>
        <color indexed="9"/>
        <rFont val="Swis721 Cn BT"/>
        <family val="2"/>
      </rPr>
      <t>Recruitingkosten</t>
    </r>
    <r>
      <rPr>
        <sz val="10"/>
        <color indexed="9"/>
        <rFont val="Swis721 Cn BT"/>
        <family val="2"/>
      </rPr>
      <t xml:space="preserve"> pro Beschäftogtem/r von </t>
    </r>
  </si>
  <si>
    <t xml:space="preserve">fielen bei einer Rückkehr nach mehr als 3 Jahren damit für </t>
  </si>
  <si>
    <t>Kosten pro Nutzungstag</t>
  </si>
  <si>
    <t xml:space="preserve">oder </t>
  </si>
  <si>
    <t xml:space="preserve">bei  Personalkosten von täglich durchschnittlich  </t>
  </si>
  <si>
    <r>
      <t xml:space="preserve">entwickelt und bearbeitet von </t>
    </r>
    <r>
      <rPr>
        <b/>
        <i/>
        <sz val="10"/>
        <color indexed="16"/>
        <rFont val="Arial"/>
        <family val="2"/>
      </rPr>
      <t>Elena de Graat</t>
    </r>
  </si>
  <si>
    <r>
      <t xml:space="preserve">aussertariflich   GEHALT </t>
    </r>
    <r>
      <rPr>
        <i/>
        <sz val="9"/>
        <color indexed="9"/>
        <rFont val="Swis721 Cn BT"/>
        <family val="2"/>
      </rPr>
      <t>/ Jahr /  pP</t>
    </r>
  </si>
  <si>
    <r>
      <t>tariflich    LOHN</t>
    </r>
    <r>
      <rPr>
        <sz val="9"/>
        <color indexed="9"/>
        <rFont val="Swis721 Cn BT"/>
        <family val="2"/>
      </rPr>
      <t xml:space="preserve">  </t>
    </r>
    <r>
      <rPr>
        <i/>
        <sz val="9"/>
        <color indexed="9"/>
        <rFont val="Swis721 Cn BT"/>
        <family val="0"/>
      </rPr>
      <t xml:space="preserve"> / Jahr / pP</t>
    </r>
  </si>
  <si>
    <t>Personalkosten des gesamten Unternehmens</t>
  </si>
  <si>
    <t>Gesamte ext.Schulungskosten</t>
  </si>
  <si>
    <t>Freistellungszeit in Tagen pro TN</t>
  </si>
  <si>
    <t>Betriebskosten (pro Jahr und Platz)</t>
  </si>
  <si>
    <t>Laufende Kosten bei einer eigenen Einrichtung /p.a.</t>
  </si>
  <si>
    <t>Kosten pro Betreuungstag für UN</t>
  </si>
  <si>
    <t>Nutzungsgrad der betrieblichen Einrichtung (Kinder-Tage)</t>
  </si>
  <si>
    <t xml:space="preserve">Anzahl aller Kinder-Betreuungstage pro Jahr </t>
  </si>
  <si>
    <t>Betriebliche (Ausnahme-) Kinderbetreuung (bspw. eine Ferienbetreuung) - Besondere Erhebungen</t>
  </si>
  <si>
    <t>Male / Tage, wenn es dieses Angebot nicht gegeben hätte</t>
  </si>
  <si>
    <t>=</t>
  </si>
  <si>
    <r>
      <t xml:space="preserve">bei einer Berechnung </t>
    </r>
    <r>
      <rPr>
        <b/>
        <sz val="10"/>
        <color indexed="9"/>
        <rFont val="Swis721 Cn BT"/>
        <family val="0"/>
      </rPr>
      <t>ohne</t>
    </r>
    <r>
      <rPr>
        <sz val="10"/>
        <color indexed="9"/>
        <rFont val="Swis721 Cn BT"/>
        <family val="2"/>
      </rPr>
      <t xml:space="preserve"> Berücksichtigung der Geschwisterkinder </t>
    </r>
  </si>
  <si>
    <t xml:space="preserve">ergeben sich </t>
  </si>
  <si>
    <t>Vermeidung von Leistungsaufall</t>
  </si>
  <si>
    <t xml:space="preserve">Personalintensität (pro Jahr) </t>
  </si>
  <si>
    <t>ergibt sich eine Vermeidung von Kosten, für die keine Leistung erbracht worden wäre, da der Elternteil sonst gar nicht hätte zur Arbeit kommen können in einer Größenordnung von mind. der Hälfte der Nutzungstage --&gt;</t>
  </si>
  <si>
    <t xml:space="preserve">Kosten pro Vermittlung belaufen sich damit auf </t>
  </si>
  <si>
    <t>Euro pro 'Fall'.</t>
  </si>
  <si>
    <t xml:space="preserve">Das wäre gerechtfertigt, wenn die Suche eines sicheren Kinderbetreuungsarrangement </t>
  </si>
  <si>
    <t xml:space="preserve">für eine/n Beschäftigte/ n </t>
  </si>
  <si>
    <t>Tage in Anspruch nimmt.</t>
  </si>
  <si>
    <t>Oft ist eine slche Suche sehr aufwendig und zugleich belastend!</t>
  </si>
  <si>
    <t>Nicht berücksichtigt sind dabei Minderleistungen im Betreuungsverlauf aufgrund eines 'Mismatchings '</t>
  </si>
  <si>
    <t>von Kinderbetreuungsbedarf und selbst - mühsam - gefundener Tagesbetreuung!</t>
  </si>
  <si>
    <r>
      <t xml:space="preserve">zur freien Verfügung - bitte </t>
    </r>
    <r>
      <rPr>
        <b/>
        <sz val="10"/>
        <color indexed="16"/>
        <rFont val="Arial"/>
        <family val="2"/>
      </rPr>
      <t>füllen Sie möglichst viele weiße Zellen aus</t>
    </r>
    <r>
      <rPr>
        <sz val="10"/>
        <color indexed="16"/>
        <rFont val="Arial"/>
        <family val="2"/>
      </rPr>
      <t xml:space="preserve">, </t>
    </r>
  </si>
  <si>
    <r>
      <t xml:space="preserve">um möglichst </t>
    </r>
    <r>
      <rPr>
        <b/>
        <sz val="10"/>
        <color indexed="16"/>
        <rFont val="Arial"/>
        <family val="2"/>
      </rPr>
      <t>aussagefähige Resultate</t>
    </r>
    <r>
      <rPr>
        <sz val="10"/>
        <color indexed="16"/>
        <rFont val="Arial"/>
        <family val="2"/>
      </rPr>
      <t xml:space="preserve"> zu bekommen - sofern schon eine </t>
    </r>
  </si>
  <si>
    <r>
      <rPr>
        <b/>
        <sz val="10"/>
        <color indexed="16"/>
        <rFont val="Arial"/>
        <family val="2"/>
      </rPr>
      <t>Formel</t>
    </r>
    <r>
      <rPr>
        <sz val="10"/>
        <color indexed="16"/>
        <rFont val="Arial"/>
        <family val="2"/>
      </rPr>
      <t xml:space="preserve"> ersichtlich ist, wird empfohlen, diese zu </t>
    </r>
    <r>
      <rPr>
        <b/>
        <sz val="10"/>
        <color indexed="16"/>
        <rFont val="Arial"/>
        <family val="2"/>
      </rPr>
      <t>belassen</t>
    </r>
    <r>
      <rPr>
        <sz val="10"/>
        <color indexed="16"/>
        <rFont val="Arial"/>
        <family val="2"/>
      </rPr>
      <t xml:space="preserve">  - viel Erfolg </t>
    </r>
  </si>
  <si>
    <r>
      <t xml:space="preserve">bitte bei </t>
    </r>
    <r>
      <rPr>
        <b/>
        <sz val="10"/>
        <color indexed="16"/>
        <rFont val="Arial"/>
        <family val="2"/>
      </rPr>
      <t>Fragen</t>
    </r>
    <r>
      <rPr>
        <sz val="10"/>
        <color indexed="16"/>
        <rFont val="Arial"/>
        <family val="2"/>
      </rPr>
      <t xml:space="preserve"> und Unterstützungsbedarf</t>
    </r>
  </si>
  <si>
    <r>
      <t xml:space="preserve">gern </t>
    </r>
    <r>
      <rPr>
        <b/>
        <sz val="10"/>
        <color indexed="16"/>
        <rFont val="Arial"/>
        <family val="2"/>
      </rPr>
      <t>Kontakt</t>
    </r>
    <r>
      <rPr>
        <sz val="10"/>
        <color indexed="16"/>
        <rFont val="Arial"/>
        <family val="2"/>
      </rPr>
      <t xml:space="preserve"> aufnehmen über</t>
    </r>
  </si>
  <si>
    <r>
      <rPr>
        <b/>
        <u val="single"/>
        <sz val="10"/>
        <color indexed="16"/>
        <rFont val="Arial"/>
        <family val="2"/>
      </rPr>
      <t xml:space="preserve">email: </t>
    </r>
    <r>
      <rPr>
        <u val="single"/>
        <sz val="10"/>
        <color indexed="16"/>
        <rFont val="Arial"/>
        <family val="2"/>
      </rPr>
      <t>degraat@work-and-life.de</t>
    </r>
  </si>
  <si>
    <r>
      <rPr>
        <b/>
        <u val="single"/>
        <sz val="10"/>
        <color indexed="16"/>
        <rFont val="Arial"/>
        <family val="2"/>
      </rPr>
      <t xml:space="preserve">Tel.: </t>
    </r>
    <r>
      <rPr>
        <u val="single"/>
        <sz val="10"/>
        <color indexed="16"/>
        <rFont val="Arial"/>
        <family val="2"/>
      </rPr>
      <t>0228-96289100</t>
    </r>
  </si>
  <si>
    <t>Modellrechnungen für Kosten und Nutzen</t>
  </si>
  <si>
    <t>einer familienbewussten Personalpolitik</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</si>
</sst>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2]\ #,##0;[Red]\-[$€-2]\ #,##0"/>
    <numFmt numFmtId="189" formatCode="\€\ #,###"/>
    <numFmt numFmtId="190" formatCode="#,##0.00_ ;\-#,##0.00\ "/>
    <numFmt numFmtId="191" formatCode="&quot;Ja&quot;;&quot;Ja&quot;;&quot;Nein&quot;"/>
    <numFmt numFmtId="192" formatCode="&quot;Wahr&quot;;&quot;Wahr&quot;;&quot;Falsch&quot;"/>
    <numFmt numFmtId="193" formatCode="&quot;Ein&quot;;&quot;Ein&quot;;&quot;Aus&quot;"/>
    <numFmt numFmtId="194" formatCode="#,##0.00\ _D_M"/>
    <numFmt numFmtId="195" formatCode="[$€-2]\ #,##0.00_);[Red]\([$€-2]\ #,##0.00\)"/>
    <numFmt numFmtId="196" formatCode="#,##0_ ;\-#,##0\ "/>
    <numFmt numFmtId="197" formatCode="0.0"/>
    <numFmt numFmtId="198" formatCode="#\ ##0"/>
    <numFmt numFmtId="199" formatCode="00000"/>
  </numFmts>
  <fonts count="94">
    <font>
      <sz val="10"/>
      <name val="Arial"/>
      <family val="0"/>
    </font>
    <font>
      <u val="single"/>
      <sz val="10"/>
      <color indexed="12"/>
      <name val="Arial"/>
      <family val="2"/>
    </font>
    <font>
      <u val="single"/>
      <sz val="10"/>
      <color indexed="36"/>
      <name val="Arial"/>
      <family val="2"/>
    </font>
    <font>
      <b/>
      <sz val="15"/>
      <color indexed="10"/>
      <name val="Swis721 Cn BT"/>
      <family val="2"/>
    </font>
    <font>
      <sz val="10"/>
      <name val="Swis721 Cn BT"/>
      <family val="2"/>
    </font>
    <font>
      <b/>
      <sz val="10"/>
      <color indexed="12"/>
      <name val="Swis721 Cn BT"/>
      <family val="2"/>
    </font>
    <font>
      <sz val="11"/>
      <name val="Swis721 Cn BT"/>
      <family val="2"/>
    </font>
    <font>
      <b/>
      <sz val="12"/>
      <color indexed="10"/>
      <name val="Swis721 Cn BT"/>
      <family val="2"/>
    </font>
    <font>
      <b/>
      <sz val="10"/>
      <color indexed="10"/>
      <name val="Swis721 Cn BT"/>
      <family val="2"/>
    </font>
    <font>
      <sz val="10"/>
      <color indexed="10"/>
      <name val="Swis721 Cn BT"/>
      <family val="2"/>
    </font>
    <font>
      <b/>
      <sz val="10"/>
      <color indexed="10"/>
      <name val="Arial"/>
      <family val="2"/>
    </font>
    <font>
      <sz val="10"/>
      <color indexed="57"/>
      <name val="Swis721 Cn BT"/>
      <family val="2"/>
    </font>
    <font>
      <b/>
      <sz val="10"/>
      <color indexed="57"/>
      <name val="Swis721 Cn BT"/>
      <family val="2"/>
    </font>
    <font>
      <i/>
      <sz val="10"/>
      <name val="Arial"/>
      <family val="2"/>
    </font>
    <font>
      <sz val="10"/>
      <color indexed="17"/>
      <name val="Arial"/>
      <family val="2"/>
    </font>
    <font>
      <b/>
      <sz val="10"/>
      <color indexed="17"/>
      <name val="Arial"/>
      <family val="2"/>
    </font>
    <font>
      <b/>
      <sz val="11"/>
      <color indexed="10"/>
      <name val="Arial"/>
      <family val="2"/>
    </font>
    <font>
      <b/>
      <sz val="10"/>
      <color indexed="17"/>
      <name val="Swis721 Cn BT"/>
      <family val="2"/>
    </font>
    <font>
      <b/>
      <sz val="10"/>
      <name val="Swis721 Cn BT"/>
      <family val="2"/>
    </font>
    <font>
      <b/>
      <sz val="8"/>
      <name val="Tahoma"/>
      <family val="2"/>
    </font>
    <font>
      <sz val="10"/>
      <color indexed="22"/>
      <name val="Swis721 Cn BT"/>
      <family val="2"/>
    </font>
    <font>
      <b/>
      <sz val="21"/>
      <color indexed="18"/>
      <name val="Humanst521 BT"/>
      <family val="2"/>
    </font>
    <font>
      <sz val="12"/>
      <color indexed="23"/>
      <name val="Swis721 Cn BT"/>
      <family val="2"/>
    </font>
    <font>
      <b/>
      <sz val="14"/>
      <color indexed="8"/>
      <name val="Arial"/>
      <family val="2"/>
    </font>
    <font>
      <b/>
      <sz val="10"/>
      <name val="Arial"/>
      <family val="2"/>
    </font>
    <font>
      <b/>
      <sz val="15"/>
      <color indexed="9"/>
      <name val="Swis721 Cn BT"/>
      <family val="2"/>
    </font>
    <font>
      <sz val="10"/>
      <color indexed="9"/>
      <name val="Swis721 Cn BT"/>
      <family val="2"/>
    </font>
    <font>
      <b/>
      <sz val="10"/>
      <color indexed="9"/>
      <name val="Swis721 Cn BT"/>
      <family val="2"/>
    </font>
    <font>
      <b/>
      <i/>
      <sz val="9"/>
      <color indexed="9"/>
      <name val="Swis721 Cn BT"/>
      <family val="2"/>
    </font>
    <font>
      <sz val="9"/>
      <color indexed="9"/>
      <name val="Swis721 Cn BT"/>
      <family val="2"/>
    </font>
    <font>
      <i/>
      <sz val="9"/>
      <color indexed="9"/>
      <name val="Swis721 Cn BT"/>
      <family val="2"/>
    </font>
    <font>
      <b/>
      <i/>
      <sz val="10"/>
      <color indexed="9"/>
      <name val="Swis721 Cn BT"/>
      <family val="2"/>
    </font>
    <font>
      <b/>
      <sz val="12"/>
      <color indexed="9"/>
      <name val="Swis721 Cn BT"/>
      <family val="2"/>
    </font>
    <font>
      <sz val="11"/>
      <color indexed="9"/>
      <name val="Swis721 Cn BT"/>
      <family val="2"/>
    </font>
    <font>
      <sz val="10"/>
      <color indexed="9"/>
      <name val="Arial"/>
      <family val="2"/>
    </font>
    <font>
      <b/>
      <sz val="9"/>
      <name val="Arial"/>
      <family val="2"/>
    </font>
    <font>
      <b/>
      <i/>
      <sz val="10"/>
      <color indexed="16"/>
      <name val="Arial"/>
      <family val="2"/>
    </font>
    <font>
      <sz val="10"/>
      <color indexed="16"/>
      <name val="Arial"/>
      <family val="2"/>
    </font>
    <font>
      <u val="single"/>
      <sz val="10"/>
      <color indexed="16"/>
      <name val="Arial"/>
      <family val="2"/>
    </font>
    <font>
      <sz val="9"/>
      <name val="Tahoma"/>
      <family val="2"/>
    </font>
    <font>
      <b/>
      <sz val="9"/>
      <name val="Tahoma"/>
      <family val="2"/>
    </font>
    <font>
      <b/>
      <sz val="10"/>
      <color indexed="16"/>
      <name val="Arial"/>
      <family val="2"/>
    </font>
    <font>
      <b/>
      <u val="single"/>
      <sz val="10"/>
      <color indexed="16"/>
      <name val="Arial"/>
      <family val="2"/>
    </font>
    <font>
      <sz val="10"/>
      <color indexed="18"/>
      <name val="Humanst521 BT"/>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55"/>
      <name val="Arial"/>
      <family val="2"/>
    </font>
    <font>
      <sz val="8"/>
      <color indexed="55"/>
      <name val="Swis721 Cn BT"/>
      <family val="0"/>
    </font>
    <font>
      <sz val="8"/>
      <color indexed="23"/>
      <name val="Swis721 Cn BT"/>
      <family val="0"/>
    </font>
    <font>
      <sz val="8"/>
      <color indexed="63"/>
      <name val="Swis721 Cn BT"/>
      <family val="0"/>
    </font>
    <font>
      <sz val="10"/>
      <color indexed="6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tint="-0.24997000396251678"/>
      <name val="Arial"/>
      <family val="2"/>
    </font>
    <font>
      <sz val="8"/>
      <color theme="0" tint="-0.3499799966812134"/>
      <name val="Swis721 Cn BT"/>
      <family val="0"/>
    </font>
    <font>
      <sz val="8"/>
      <color theme="0" tint="-0.4999699890613556"/>
      <name val="Swis721 Cn BT"/>
      <family val="0"/>
    </font>
    <font>
      <sz val="8"/>
      <color theme="1" tint="0.24998000264167786"/>
      <name val="Swis721 Cn BT"/>
      <family val="0"/>
    </font>
    <font>
      <sz val="10"/>
      <color theme="0" tint="-0.1499900072813034"/>
      <name val="Swis721 Cn BT"/>
      <family val="0"/>
    </font>
    <font>
      <sz val="10"/>
      <color rgb="FF800000"/>
      <name val="Arial"/>
      <family val="2"/>
    </font>
    <font>
      <u val="single"/>
      <sz val="10"/>
      <color rgb="FF800000"/>
      <name val="Arial"/>
      <family val="2"/>
    </font>
    <font>
      <sz val="10"/>
      <color theme="0"/>
      <name val="Swis721 Cn BT"/>
      <family val="0"/>
    </font>
    <font>
      <b/>
      <sz val="10"/>
      <color theme="0"/>
      <name val="Swis721 Cn BT"/>
      <family val="2"/>
    </font>
    <font>
      <sz val="10"/>
      <color theme="4"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2" tint="-0.09996999800205231"/>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color indexed="63"/>
      </top>
      <bottom>
        <color indexed="63"/>
      </bottom>
    </border>
    <border>
      <left style="thin"/>
      <right style="medium"/>
      <top style="medium"/>
      <bottom style="medium"/>
    </border>
    <border>
      <left style="thin"/>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medium"/>
      <bottom style="medium"/>
    </border>
    <border>
      <left style="thin"/>
      <right style="thin"/>
      <top style="thin"/>
      <bottom style="thin"/>
    </border>
    <border>
      <left style="medium"/>
      <right style="thin"/>
      <top>
        <color indexed="63"/>
      </top>
      <bottom>
        <color indexed="63"/>
      </bottom>
    </border>
    <border>
      <left style="medium"/>
      <right style="thin"/>
      <top style="medium"/>
      <bottom style="thin"/>
    </border>
    <border>
      <left style="medium"/>
      <right>
        <color indexed="63"/>
      </right>
      <top style="thin"/>
      <bottom style="thin"/>
    </border>
    <border>
      <left style="medium"/>
      <right style="thin"/>
      <top style="thin"/>
      <bottom style="thin"/>
    </border>
    <border>
      <left style="medium"/>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style="thin"/>
      <top style="thin"/>
      <bottom>
        <color indexed="63"/>
      </bottom>
    </border>
    <border>
      <left style="medium"/>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0" fontId="2" fillId="0" borderId="0" applyNumberFormat="0" applyFill="0" applyBorder="0" applyAlignment="0" applyProtection="0"/>
    <xf numFmtId="169"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291">
    <xf numFmtId="0" fontId="0" fillId="0" borderId="0" xfId="0" applyAlignment="1">
      <alignment/>
    </xf>
    <xf numFmtId="0" fontId="0" fillId="0" borderId="0" xfId="0" applyBorder="1" applyAlignment="1">
      <alignment/>
    </xf>
    <xf numFmtId="0" fontId="4" fillId="0" borderId="0" xfId="0" applyFont="1" applyAlignment="1">
      <alignment/>
    </xf>
    <xf numFmtId="0" fontId="4" fillId="0" borderId="0" xfId="0" applyFont="1" applyBorder="1" applyAlignment="1">
      <alignment/>
    </xf>
    <xf numFmtId="0" fontId="0" fillId="0" borderId="0" xfId="0" applyAlignment="1">
      <alignment horizontal="right"/>
    </xf>
    <xf numFmtId="0" fontId="4" fillId="0" borderId="0" xfId="0" applyFont="1" applyBorder="1" applyAlignment="1">
      <alignment horizontal="right" wrapText="1"/>
    </xf>
    <xf numFmtId="0" fontId="0" fillId="0" borderId="0" xfId="0" applyAlignment="1">
      <alignment horizontal="left"/>
    </xf>
    <xf numFmtId="0" fontId="13"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4" fillId="0" borderId="0" xfId="0" applyFont="1" applyBorder="1" applyAlignment="1">
      <alignment horizontal="left" wrapText="1"/>
    </xf>
    <xf numFmtId="0" fontId="5" fillId="0" borderId="0" xfId="0" applyFont="1" applyFill="1" applyBorder="1" applyAlignment="1">
      <alignment/>
    </xf>
    <xf numFmtId="0" fontId="4" fillId="0" borderId="0" xfId="0" applyFont="1" applyBorder="1" applyAlignment="1">
      <alignment horizontal="right"/>
    </xf>
    <xf numFmtId="0" fontId="4" fillId="0" borderId="0" xfId="0" applyFont="1" applyBorder="1" applyAlignment="1">
      <alignment horizontal="left"/>
    </xf>
    <xf numFmtId="0" fontId="4" fillId="0" borderId="0" xfId="0" applyFont="1" applyBorder="1" applyAlignment="1">
      <alignment wrapText="1"/>
    </xf>
    <xf numFmtId="0" fontId="7" fillId="0" borderId="0" xfId="0" applyFont="1" applyBorder="1" applyAlignment="1">
      <alignment horizontal="center" wrapText="1"/>
    </xf>
    <xf numFmtId="0" fontId="4" fillId="0" borderId="0" xfId="0" applyFont="1" applyFill="1" applyBorder="1" applyAlignment="1">
      <alignment wrapText="1"/>
    </xf>
    <xf numFmtId="2" fontId="8" fillId="33" borderId="10" xfId="0" applyNumberFormat="1" applyFont="1" applyFill="1" applyBorder="1" applyAlignment="1" applyProtection="1">
      <alignment horizontal="center"/>
      <protection locked="0"/>
    </xf>
    <xf numFmtId="0" fontId="4" fillId="0" borderId="0" xfId="0" applyFont="1" applyFill="1" applyBorder="1" applyAlignment="1">
      <alignment/>
    </xf>
    <xf numFmtId="0" fontId="0" fillId="0" borderId="0" xfId="0" applyFill="1" applyAlignment="1">
      <alignment/>
    </xf>
    <xf numFmtId="0" fontId="15" fillId="0" borderId="0" xfId="0" applyFont="1" applyFill="1" applyBorder="1" applyAlignment="1">
      <alignment wrapText="1"/>
    </xf>
    <xf numFmtId="0" fontId="0" fillId="0" borderId="0" xfId="0" applyAlignment="1" applyProtection="1">
      <alignment/>
      <protection/>
    </xf>
    <xf numFmtId="0" fontId="4" fillId="34" borderId="11" xfId="0" applyFont="1" applyFill="1" applyBorder="1" applyAlignment="1" applyProtection="1">
      <alignment/>
      <protection/>
    </xf>
    <xf numFmtId="0" fontId="0" fillId="0" borderId="0" xfId="0" applyFill="1" applyAlignment="1" applyProtection="1">
      <alignment/>
      <protection/>
    </xf>
    <xf numFmtId="2" fontId="17" fillId="0" borderId="0" xfId="0" applyNumberFormat="1" applyFont="1" applyFill="1" applyBorder="1" applyAlignment="1" applyProtection="1">
      <alignment horizontal="center"/>
      <protection/>
    </xf>
    <xf numFmtId="2" fontId="8" fillId="34" borderId="12" xfId="0" applyNumberFormat="1" applyFont="1" applyFill="1" applyBorder="1" applyAlignment="1" applyProtection="1">
      <alignment horizontal="center"/>
      <protection/>
    </xf>
    <xf numFmtId="0" fontId="4" fillId="0" borderId="13" xfId="0" applyFont="1" applyBorder="1" applyAlignment="1" applyProtection="1">
      <alignment horizontal="left"/>
      <protection/>
    </xf>
    <xf numFmtId="2" fontId="8" fillId="0" borderId="0" xfId="0" applyNumberFormat="1" applyFont="1" applyBorder="1" applyAlignment="1" applyProtection="1">
      <alignment horizontal="center"/>
      <protection/>
    </xf>
    <xf numFmtId="0" fontId="0" fillId="0" borderId="0" xfId="0" applyBorder="1" applyAlignment="1" applyProtection="1">
      <alignment/>
      <protection/>
    </xf>
    <xf numFmtId="0" fontId="4" fillId="0" borderId="0" xfId="0" applyFont="1" applyBorder="1" applyAlignment="1" applyProtection="1">
      <alignment horizontal="right"/>
      <protection/>
    </xf>
    <xf numFmtId="0" fontId="5" fillId="0" borderId="0" xfId="0" applyFont="1" applyFill="1" applyBorder="1" applyAlignment="1" applyProtection="1">
      <alignment/>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4" fillId="34" borderId="10" xfId="0" applyFont="1" applyFill="1" applyBorder="1" applyAlignment="1" applyProtection="1">
      <alignment/>
      <protection/>
    </xf>
    <xf numFmtId="0" fontId="9" fillId="0" borderId="0" xfId="0" applyFont="1" applyBorder="1" applyAlignment="1" applyProtection="1">
      <alignment/>
      <protection/>
    </xf>
    <xf numFmtId="0" fontId="4" fillId="34" borderId="0" xfId="0" applyFont="1" applyFill="1" applyBorder="1" applyAlignment="1" applyProtection="1">
      <alignment/>
      <protection/>
    </xf>
    <xf numFmtId="0" fontId="13" fillId="0" borderId="0" xfId="0" applyFont="1" applyBorder="1" applyAlignment="1" applyProtection="1">
      <alignment vertical="top" wrapText="1"/>
      <protection/>
    </xf>
    <xf numFmtId="0" fontId="0" fillId="0" borderId="0" xfId="0" applyFont="1" applyBorder="1" applyAlignment="1" applyProtection="1">
      <alignment horizontal="center" vertical="top" wrapText="1"/>
      <protection/>
    </xf>
    <xf numFmtId="0" fontId="4" fillId="34" borderId="14" xfId="0" applyFont="1" applyFill="1" applyBorder="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5" fillId="0" borderId="0" xfId="0" applyFont="1" applyFill="1" applyBorder="1" applyAlignment="1" applyProtection="1">
      <alignment wrapText="1"/>
      <protection/>
    </xf>
    <xf numFmtId="0" fontId="15" fillId="0" borderId="0" xfId="0" applyFont="1" applyFill="1" applyBorder="1" applyAlignment="1" applyProtection="1">
      <alignment/>
      <protection/>
    </xf>
    <xf numFmtId="0" fontId="14" fillId="0" borderId="0" xfId="0" applyFont="1" applyAlignment="1" applyProtection="1">
      <alignment/>
      <protection/>
    </xf>
    <xf numFmtId="0" fontId="0" fillId="0" borderId="0" xfId="0" applyAlignment="1" applyProtection="1">
      <alignment vertical="center"/>
      <protection/>
    </xf>
    <xf numFmtId="0" fontId="10" fillId="0" borderId="13" xfId="0" applyFont="1" applyBorder="1" applyAlignment="1" applyProtection="1">
      <alignment vertical="center"/>
      <protection/>
    </xf>
    <xf numFmtId="0" fontId="4" fillId="0" borderId="0" xfId="0" applyFont="1" applyAlignment="1" applyProtection="1">
      <alignment/>
      <protection/>
    </xf>
    <xf numFmtId="0" fontId="11" fillId="34" borderId="15" xfId="0" applyFont="1" applyFill="1" applyBorder="1" applyAlignment="1" applyProtection="1">
      <alignment/>
      <protection/>
    </xf>
    <xf numFmtId="171" fontId="11" fillId="0" borderId="0" xfId="0" applyNumberFormat="1" applyFont="1" applyAlignment="1" applyProtection="1">
      <alignment/>
      <protection/>
    </xf>
    <xf numFmtId="0" fontId="11" fillId="0" borderId="0" xfId="0" applyFont="1" applyAlignment="1" applyProtection="1">
      <alignment/>
      <protection/>
    </xf>
    <xf numFmtId="171" fontId="4" fillId="0" borderId="0" xfId="0" applyNumberFormat="1" applyFont="1" applyAlignment="1" applyProtection="1">
      <alignment/>
      <protection/>
    </xf>
    <xf numFmtId="0" fontId="15" fillId="35" borderId="15" xfId="0" applyFont="1" applyFill="1" applyBorder="1" applyAlignment="1" applyProtection="1">
      <alignment horizontal="center" wrapText="1"/>
      <protection/>
    </xf>
    <xf numFmtId="0" fontId="11" fillId="0" borderId="0" xfId="0" applyFont="1" applyBorder="1" applyAlignment="1" applyProtection="1">
      <alignment/>
      <protection/>
    </xf>
    <xf numFmtId="0" fontId="12" fillId="0" borderId="0" xfId="0" applyFont="1" applyAlignment="1" applyProtection="1">
      <alignment/>
      <protection/>
    </xf>
    <xf numFmtId="171" fontId="12" fillId="0" borderId="0" xfId="0" applyNumberFormat="1" applyFont="1" applyAlignment="1" applyProtection="1">
      <alignment wrapText="1"/>
      <protection/>
    </xf>
    <xf numFmtId="171" fontId="12" fillId="0" borderId="0" xfId="0" applyNumberFormat="1" applyFont="1" applyBorder="1" applyAlignment="1" applyProtection="1">
      <alignment/>
      <protection/>
    </xf>
    <xf numFmtId="171" fontId="12" fillId="0" borderId="0" xfId="0" applyNumberFormat="1" applyFont="1" applyAlignment="1" applyProtection="1">
      <alignment/>
      <protection/>
    </xf>
    <xf numFmtId="3" fontId="4" fillId="0" borderId="0" xfId="0" applyNumberFormat="1" applyFont="1" applyAlignment="1" applyProtection="1">
      <alignment/>
      <protection/>
    </xf>
    <xf numFmtId="0" fontId="4" fillId="0" borderId="0" xfId="0" applyFont="1" applyBorder="1" applyAlignment="1" applyProtection="1">
      <alignment/>
      <protection/>
    </xf>
    <xf numFmtId="0" fontId="4" fillId="0" borderId="0" xfId="0" applyFont="1" applyFill="1" applyAlignment="1" applyProtection="1">
      <alignment/>
      <protection/>
    </xf>
    <xf numFmtId="0" fontId="15" fillId="0" borderId="0" xfId="0" applyFont="1" applyFill="1" applyBorder="1" applyAlignment="1" applyProtection="1">
      <alignment horizontal="left"/>
      <protection/>
    </xf>
    <xf numFmtId="0" fontId="18" fillId="0" borderId="0" xfId="0" applyFont="1" applyFill="1" applyBorder="1" applyAlignment="1" applyProtection="1">
      <alignment/>
      <protection/>
    </xf>
    <xf numFmtId="0" fontId="18" fillId="0" borderId="0" xfId="0" applyFont="1" applyBorder="1" applyAlignment="1" applyProtection="1">
      <alignment/>
      <protection/>
    </xf>
    <xf numFmtId="2" fontId="4" fillId="0" borderId="0" xfId="0" applyNumberFormat="1" applyFont="1" applyBorder="1" applyAlignment="1" applyProtection="1">
      <alignment/>
      <protection/>
    </xf>
    <xf numFmtId="0" fontId="15" fillId="0" borderId="0" xfId="0" applyFont="1" applyFill="1" applyBorder="1" applyAlignment="1" applyProtection="1">
      <alignment horizontal="center"/>
      <protection/>
    </xf>
    <xf numFmtId="0" fontId="4" fillId="0" borderId="14" xfId="0" applyFont="1" applyBorder="1" applyAlignment="1" applyProtection="1">
      <alignment/>
      <protection/>
    </xf>
    <xf numFmtId="0" fontId="5" fillId="0" borderId="0" xfId="0" applyFont="1" applyBorder="1" applyAlignment="1" applyProtection="1">
      <alignment wrapText="1"/>
      <protection/>
    </xf>
    <xf numFmtId="3" fontId="4" fillId="0" borderId="0" xfId="0" applyNumberFormat="1" applyFont="1" applyBorder="1" applyAlignment="1" applyProtection="1">
      <alignment/>
      <protection/>
    </xf>
    <xf numFmtId="171" fontId="4" fillId="0" borderId="0" xfId="0" applyNumberFormat="1" applyFont="1" applyBorder="1" applyAlignment="1" applyProtection="1">
      <alignment/>
      <protection/>
    </xf>
    <xf numFmtId="0" fontId="4" fillId="0" borderId="0" xfId="0" applyFont="1" applyBorder="1" applyAlignment="1" applyProtection="1">
      <alignment horizontal="right" wrapText="1"/>
      <protection/>
    </xf>
    <xf numFmtId="3" fontId="4" fillId="0" borderId="0" xfId="0" applyNumberFormat="1" applyFont="1" applyBorder="1" applyAlignment="1" applyProtection="1">
      <alignment horizontal="center"/>
      <protection/>
    </xf>
    <xf numFmtId="0" fontId="4" fillId="0" borderId="0" xfId="0" applyFont="1" applyBorder="1" applyAlignment="1" applyProtection="1">
      <alignment horizontal="left" wrapText="1"/>
      <protection/>
    </xf>
    <xf numFmtId="0" fontId="3" fillId="0" borderId="0" xfId="0" applyFont="1" applyBorder="1" applyAlignment="1" applyProtection="1">
      <alignment horizontal="center" wrapText="1"/>
      <protection/>
    </xf>
    <xf numFmtId="3" fontId="0" fillId="0" borderId="0" xfId="0" applyNumberFormat="1" applyBorder="1" applyAlignment="1" applyProtection="1">
      <alignment/>
      <protection/>
    </xf>
    <xf numFmtId="0" fontId="5" fillId="0" borderId="0" xfId="0" applyFont="1" applyFill="1" applyBorder="1" applyAlignment="1" applyProtection="1">
      <alignment wrapText="1"/>
      <protection/>
    </xf>
    <xf numFmtId="0" fontId="4" fillId="0" borderId="0" xfId="0" applyFont="1" applyBorder="1" applyAlignment="1" applyProtection="1">
      <alignment wrapText="1"/>
      <protection/>
    </xf>
    <xf numFmtId="0" fontId="4" fillId="0" borderId="0" xfId="0" applyFont="1" applyAlignment="1" applyProtection="1">
      <alignment wrapText="1"/>
      <protection/>
    </xf>
    <xf numFmtId="0" fontId="4" fillId="0" borderId="16" xfId="0" applyFont="1" applyBorder="1" applyAlignment="1" applyProtection="1">
      <alignment/>
      <protection/>
    </xf>
    <xf numFmtId="0" fontId="17" fillId="0" borderId="0" xfId="0" applyFont="1" applyFill="1" applyBorder="1" applyAlignment="1" applyProtection="1">
      <alignment/>
      <protection/>
    </xf>
    <xf numFmtId="2" fontId="4" fillId="0" borderId="0" xfId="0" applyNumberFormat="1" applyFont="1" applyFill="1" applyBorder="1" applyAlignment="1" applyProtection="1">
      <alignment/>
      <protection/>
    </xf>
    <xf numFmtId="0" fontId="17"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0" fillId="36" borderId="0" xfId="0" applyFill="1" applyBorder="1" applyAlignment="1">
      <alignment/>
    </xf>
    <xf numFmtId="0" fontId="0" fillId="36" borderId="0" xfId="0" applyFill="1" applyAlignment="1">
      <alignment/>
    </xf>
    <xf numFmtId="0" fontId="21" fillId="36" borderId="0" xfId="0" applyFont="1" applyFill="1" applyAlignment="1">
      <alignment horizontal="center"/>
    </xf>
    <xf numFmtId="0" fontId="22" fillId="0" borderId="0" xfId="0" applyFont="1" applyAlignment="1">
      <alignment/>
    </xf>
    <xf numFmtId="0" fontId="23" fillId="36" borderId="0" xfId="0" applyFont="1" applyFill="1" applyAlignment="1">
      <alignment/>
    </xf>
    <xf numFmtId="2" fontId="8" fillId="34" borderId="10" xfId="0" applyNumberFormat="1" applyFont="1" applyFill="1" applyBorder="1" applyAlignment="1" applyProtection="1">
      <alignment horizontal="center"/>
      <protection locked="0"/>
    </xf>
    <xf numFmtId="0" fontId="17" fillId="0" borderId="0" xfId="0" applyFont="1" applyFill="1" applyBorder="1" applyAlignment="1" applyProtection="1">
      <alignment horizontal="center"/>
      <protection hidden="1"/>
    </xf>
    <xf numFmtId="171" fontId="17" fillId="0" borderId="0" xfId="0" applyNumberFormat="1" applyFont="1" applyFill="1" applyBorder="1" applyAlignment="1" applyProtection="1">
      <alignment/>
      <protection hidden="1"/>
    </xf>
    <xf numFmtId="171" fontId="15" fillId="35" borderId="0" xfId="0" applyNumberFormat="1" applyFont="1" applyFill="1" applyAlignment="1" applyProtection="1">
      <alignment horizontal="center"/>
      <protection hidden="1"/>
    </xf>
    <xf numFmtId="171" fontId="4" fillId="0" borderId="13" xfId="0" applyNumberFormat="1" applyFont="1" applyBorder="1" applyAlignment="1" applyProtection="1">
      <alignment wrapText="1"/>
      <protection/>
    </xf>
    <xf numFmtId="171" fontId="0" fillId="0" borderId="0" xfId="0" applyNumberFormat="1" applyAlignment="1" applyProtection="1">
      <alignment wrapText="1"/>
      <protection/>
    </xf>
    <xf numFmtId="171" fontId="4" fillId="0" borderId="0" xfId="0" applyNumberFormat="1" applyFont="1" applyBorder="1" applyAlignment="1" applyProtection="1">
      <alignment wrapText="1"/>
      <protection/>
    </xf>
    <xf numFmtId="171" fontId="0" fillId="0" borderId="17" xfId="0" applyNumberFormat="1" applyFont="1" applyFill="1" applyBorder="1" applyAlignment="1" applyProtection="1">
      <alignment horizontal="center"/>
      <protection hidden="1"/>
    </xf>
    <xf numFmtId="171" fontId="15" fillId="35" borderId="0" xfId="0" applyNumberFormat="1" applyFont="1" applyFill="1" applyAlignment="1" applyProtection="1">
      <alignment horizontal="center"/>
      <protection/>
    </xf>
    <xf numFmtId="171" fontId="18" fillId="0" borderId="0" xfId="0" applyNumberFormat="1" applyFont="1" applyAlignment="1" applyProtection="1">
      <alignment/>
      <protection/>
    </xf>
    <xf numFmtId="171" fontId="4" fillId="0" borderId="13" xfId="0" applyNumberFormat="1" applyFont="1" applyBorder="1" applyAlignment="1" applyProtection="1">
      <alignment/>
      <protection/>
    </xf>
    <xf numFmtId="171" fontId="0" fillId="0" borderId="0" xfId="0" applyNumberFormat="1" applyAlignment="1" applyProtection="1">
      <alignment/>
      <protection/>
    </xf>
    <xf numFmtId="171" fontId="18" fillId="0" borderId="16" xfId="0" applyNumberFormat="1" applyFont="1" applyBorder="1" applyAlignment="1" applyProtection="1">
      <alignment/>
      <protection/>
    </xf>
    <xf numFmtId="171" fontId="4" fillId="0" borderId="14" xfId="0" applyNumberFormat="1" applyFont="1" applyBorder="1" applyAlignment="1" applyProtection="1">
      <alignment/>
      <protection/>
    </xf>
    <xf numFmtId="171" fontId="4" fillId="0" borderId="17" xfId="0" applyNumberFormat="1" applyFont="1" applyBorder="1" applyAlignment="1" applyProtection="1">
      <alignment wrapText="1"/>
      <protection/>
    </xf>
    <xf numFmtId="171" fontId="8" fillId="0" borderId="10" xfId="0" applyNumberFormat="1" applyFont="1" applyFill="1" applyBorder="1" applyAlignment="1" applyProtection="1">
      <alignment horizontal="center"/>
      <protection locked="0"/>
    </xf>
    <xf numFmtId="171" fontId="8" fillId="0" borderId="12" xfId="0" applyNumberFormat="1" applyFont="1" applyFill="1" applyBorder="1" applyAlignment="1" applyProtection="1">
      <alignment horizontal="center"/>
      <protection locked="0"/>
    </xf>
    <xf numFmtId="0" fontId="24" fillId="34" borderId="18" xfId="0" applyFont="1" applyFill="1" applyBorder="1" applyAlignment="1" applyProtection="1">
      <alignment horizontal="center"/>
      <protection/>
    </xf>
    <xf numFmtId="0" fontId="24" fillId="34" borderId="15" xfId="0" applyFont="1" applyFill="1" applyBorder="1" applyAlignment="1" applyProtection="1">
      <alignment horizontal="center"/>
      <protection/>
    </xf>
    <xf numFmtId="0" fontId="24" fillId="34" borderId="15" xfId="0" applyFont="1" applyFill="1" applyBorder="1" applyAlignment="1" applyProtection="1">
      <alignment horizontal="center" wrapText="1"/>
      <protection/>
    </xf>
    <xf numFmtId="0" fontId="25" fillId="37" borderId="19" xfId="0" applyFont="1" applyFill="1" applyBorder="1" applyAlignment="1" applyProtection="1">
      <alignment horizontal="center" wrapText="1"/>
      <protection/>
    </xf>
    <xf numFmtId="0" fontId="26" fillId="37" borderId="13" xfId="0" applyFont="1" applyFill="1" applyBorder="1" applyAlignment="1" applyProtection="1">
      <alignment horizontal="right" wrapText="1"/>
      <protection/>
    </xf>
    <xf numFmtId="0" fontId="26" fillId="37" borderId="18" xfId="0" applyFont="1" applyFill="1" applyBorder="1" applyAlignment="1" applyProtection="1">
      <alignment horizontal="right" wrapText="1"/>
      <protection/>
    </xf>
    <xf numFmtId="0" fontId="26" fillId="37" borderId="20" xfId="0" applyFont="1" applyFill="1" applyBorder="1" applyAlignment="1" applyProtection="1">
      <alignment wrapText="1"/>
      <protection/>
    </xf>
    <xf numFmtId="0" fontId="27" fillId="37" borderId="13" xfId="0" applyFont="1" applyFill="1" applyBorder="1" applyAlignment="1" applyProtection="1">
      <alignment wrapText="1"/>
      <protection/>
    </xf>
    <xf numFmtId="0" fontId="26" fillId="37" borderId="21" xfId="0" applyFont="1" applyFill="1" applyBorder="1" applyAlignment="1" applyProtection="1">
      <alignment horizontal="right" wrapText="1"/>
      <protection/>
    </xf>
    <xf numFmtId="0" fontId="31" fillId="37" borderId="13" xfId="0" applyFont="1" applyFill="1" applyBorder="1" applyAlignment="1" applyProtection="1">
      <alignment wrapText="1"/>
      <protection/>
    </xf>
    <xf numFmtId="0" fontId="26" fillId="37" borderId="0" xfId="0" applyFont="1" applyFill="1" applyBorder="1" applyAlignment="1" applyProtection="1">
      <alignment horizontal="right" wrapText="1"/>
      <protection/>
    </xf>
    <xf numFmtId="0" fontId="27" fillId="37" borderId="14" xfId="0" applyFont="1" applyFill="1" applyBorder="1" applyAlignment="1" applyProtection="1">
      <alignment horizontal="right" wrapText="1"/>
      <protection/>
    </xf>
    <xf numFmtId="3" fontId="26" fillId="37" borderId="11" xfId="0" applyNumberFormat="1" applyFont="1" applyFill="1" applyBorder="1" applyAlignment="1" applyProtection="1">
      <alignment/>
      <protection/>
    </xf>
    <xf numFmtId="3" fontId="26" fillId="37" borderId="11" xfId="0" applyNumberFormat="1" applyFont="1" applyFill="1" applyBorder="1" applyAlignment="1" applyProtection="1">
      <alignment horizontal="center"/>
      <protection/>
    </xf>
    <xf numFmtId="0" fontId="27" fillId="37" borderId="22" xfId="0" applyFont="1" applyFill="1" applyBorder="1" applyAlignment="1" applyProtection="1">
      <alignment horizontal="left" wrapText="1"/>
      <protection/>
    </xf>
    <xf numFmtId="0" fontId="27" fillId="37" borderId="23" xfId="0" applyFont="1" applyFill="1" applyBorder="1" applyAlignment="1" applyProtection="1">
      <alignment horizontal="left" wrapText="1"/>
      <protection/>
    </xf>
    <xf numFmtId="0" fontId="26" fillId="37" borderId="24" xfId="0" applyFont="1" applyFill="1" applyBorder="1" applyAlignment="1" applyProtection="1">
      <alignment horizontal="center" wrapText="1"/>
      <protection/>
    </xf>
    <xf numFmtId="0" fontId="26" fillId="37" borderId="24" xfId="0" applyFont="1" applyFill="1" applyBorder="1" applyAlignment="1" applyProtection="1">
      <alignment horizontal="left" wrapText="1"/>
      <protection/>
    </xf>
    <xf numFmtId="0" fontId="26" fillId="37" borderId="25" xfId="0" applyFont="1" applyFill="1" applyBorder="1" applyAlignment="1" applyProtection="1">
      <alignment horizontal="center" wrapText="1"/>
      <protection/>
    </xf>
    <xf numFmtId="0" fontId="26" fillId="37" borderId="25" xfId="0" applyFont="1" applyFill="1" applyBorder="1" applyAlignment="1" applyProtection="1">
      <alignment horizontal="right" wrapText="1"/>
      <protection/>
    </xf>
    <xf numFmtId="171" fontId="24" fillId="34" borderId="26" xfId="0" applyNumberFormat="1" applyFont="1" applyFill="1" applyBorder="1" applyAlignment="1" applyProtection="1">
      <alignment horizontal="center"/>
      <protection hidden="1"/>
    </xf>
    <xf numFmtId="171" fontId="24" fillId="34" borderId="27" xfId="0" applyNumberFormat="1" applyFont="1" applyFill="1" applyBorder="1" applyAlignment="1" applyProtection="1">
      <alignment horizontal="center"/>
      <protection hidden="1"/>
    </xf>
    <xf numFmtId="0" fontId="31" fillId="37" borderId="24" xfId="0" applyFont="1" applyFill="1" applyBorder="1" applyAlignment="1" applyProtection="1">
      <alignment wrapText="1"/>
      <protection/>
    </xf>
    <xf numFmtId="2" fontId="8" fillId="37" borderId="10" xfId="0" applyNumberFormat="1" applyFont="1" applyFill="1" applyBorder="1" applyAlignment="1" applyProtection="1">
      <alignment horizontal="center"/>
      <protection/>
    </xf>
    <xf numFmtId="171" fontId="12" fillId="37" borderId="16" xfId="0" applyNumberFormat="1" applyFont="1" applyFill="1" applyBorder="1" applyAlignment="1" applyProtection="1">
      <alignment/>
      <protection/>
    </xf>
    <xf numFmtId="171" fontId="12" fillId="37" borderId="14" xfId="0" applyNumberFormat="1" applyFont="1" applyFill="1" applyBorder="1" applyAlignment="1" applyProtection="1">
      <alignment/>
      <protection/>
    </xf>
    <xf numFmtId="171" fontId="15" fillId="37" borderId="14" xfId="0" applyNumberFormat="1" applyFont="1" applyFill="1" applyBorder="1" applyAlignment="1" applyProtection="1">
      <alignment horizontal="center"/>
      <protection/>
    </xf>
    <xf numFmtId="171" fontId="18" fillId="37" borderId="14" xfId="0" applyNumberFormat="1" applyFont="1" applyFill="1" applyBorder="1" applyAlignment="1" applyProtection="1">
      <alignment/>
      <protection/>
    </xf>
    <xf numFmtId="3" fontId="4" fillId="37" borderId="12" xfId="0" applyNumberFormat="1" applyFont="1" applyFill="1" applyBorder="1" applyAlignment="1" applyProtection="1">
      <alignment/>
      <protection/>
    </xf>
    <xf numFmtId="171" fontId="12" fillId="37" borderId="25" xfId="0" applyNumberFormat="1" applyFont="1" applyFill="1" applyBorder="1" applyAlignment="1" applyProtection="1">
      <alignment/>
      <protection/>
    </xf>
    <xf numFmtId="171" fontId="12" fillId="37" borderId="28" xfId="0" applyNumberFormat="1" applyFont="1" applyFill="1" applyBorder="1" applyAlignment="1" applyProtection="1">
      <alignment/>
      <protection/>
    </xf>
    <xf numFmtId="171" fontId="12" fillId="37" borderId="29" xfId="0" applyNumberFormat="1" applyFont="1" applyFill="1" applyBorder="1" applyAlignment="1" applyProtection="1">
      <alignment/>
      <protection/>
    </xf>
    <xf numFmtId="171" fontId="8" fillId="37" borderId="10" xfId="0" applyNumberFormat="1" applyFont="1" applyFill="1" applyBorder="1" applyAlignment="1" applyProtection="1">
      <alignment/>
      <protection/>
    </xf>
    <xf numFmtId="171" fontId="4" fillId="37" borderId="10" xfId="0" applyNumberFormat="1" applyFont="1" applyFill="1" applyBorder="1" applyAlignment="1" applyProtection="1">
      <alignment/>
      <protection/>
    </xf>
    <xf numFmtId="171" fontId="15" fillId="37" borderId="0" xfId="0" applyNumberFormat="1" applyFont="1" applyFill="1" applyAlignment="1" applyProtection="1">
      <alignment/>
      <protection/>
    </xf>
    <xf numFmtId="171" fontId="4" fillId="37" borderId="10" xfId="0" applyNumberFormat="1" applyFont="1" applyFill="1" applyBorder="1" applyAlignment="1" applyProtection="1">
      <alignment/>
      <protection/>
    </xf>
    <xf numFmtId="0" fontId="11" fillId="37" borderId="25" xfId="0" applyFont="1" applyFill="1" applyBorder="1" applyAlignment="1" applyProtection="1">
      <alignment/>
      <protection/>
    </xf>
    <xf numFmtId="0" fontId="11" fillId="37" borderId="15" xfId="0" applyFont="1" applyFill="1" applyBorder="1" applyAlignment="1" applyProtection="1">
      <alignment/>
      <protection/>
    </xf>
    <xf numFmtId="171" fontId="11" fillId="37" borderId="30" xfId="0" applyNumberFormat="1" applyFont="1" applyFill="1" applyBorder="1" applyAlignment="1" applyProtection="1">
      <alignment/>
      <protection/>
    </xf>
    <xf numFmtId="171" fontId="11" fillId="37" borderId="15" xfId="0" applyNumberFormat="1" applyFont="1" applyFill="1" applyBorder="1" applyAlignment="1" applyProtection="1">
      <alignment/>
      <protection/>
    </xf>
    <xf numFmtId="171" fontId="12" fillId="37" borderId="10" xfId="0" applyNumberFormat="1" applyFont="1" applyFill="1" applyBorder="1" applyAlignment="1" applyProtection="1">
      <alignment/>
      <protection/>
    </xf>
    <xf numFmtId="171" fontId="4" fillId="0" borderId="17" xfId="0" applyNumberFormat="1" applyFont="1" applyBorder="1" applyAlignment="1" applyProtection="1">
      <alignment/>
      <protection/>
    </xf>
    <xf numFmtId="171" fontId="24" fillId="34" borderId="24" xfId="0" applyNumberFormat="1" applyFont="1" applyFill="1" applyBorder="1" applyAlignment="1" applyProtection="1">
      <alignment horizontal="center"/>
      <protection hidden="1"/>
    </xf>
    <xf numFmtId="171" fontId="18" fillId="0" borderId="17" xfId="0" applyNumberFormat="1" applyFont="1" applyBorder="1" applyAlignment="1" applyProtection="1">
      <alignment/>
      <protection/>
    </xf>
    <xf numFmtId="171" fontId="24" fillId="34" borderId="20" xfId="0" applyNumberFormat="1" applyFont="1" applyFill="1" applyBorder="1" applyAlignment="1" applyProtection="1">
      <alignment horizontal="center"/>
      <protection hidden="1"/>
    </xf>
    <xf numFmtId="171" fontId="24" fillId="34" borderId="31" xfId="0" applyNumberFormat="1" applyFont="1" applyFill="1" applyBorder="1" applyAlignment="1" applyProtection="1">
      <alignment horizontal="center"/>
      <protection hidden="1"/>
    </xf>
    <xf numFmtId="0" fontId="27" fillId="37" borderId="13" xfId="0" applyFont="1" applyFill="1" applyBorder="1" applyAlignment="1" applyProtection="1">
      <alignment/>
      <protection/>
    </xf>
    <xf numFmtId="0" fontId="26" fillId="37" borderId="13" xfId="0" applyFont="1" applyFill="1" applyBorder="1" applyAlignment="1" applyProtection="1">
      <alignment horizontal="right"/>
      <protection/>
    </xf>
    <xf numFmtId="0" fontId="26" fillId="37" borderId="18" xfId="0" applyFont="1" applyFill="1" applyBorder="1" applyAlignment="1" applyProtection="1">
      <alignment horizontal="right"/>
      <protection/>
    </xf>
    <xf numFmtId="0" fontId="26" fillId="37" borderId="25" xfId="0" applyFont="1" applyFill="1" applyBorder="1" applyAlignment="1" applyProtection="1">
      <alignment horizontal="right"/>
      <protection/>
    </xf>
    <xf numFmtId="0" fontId="26" fillId="37" borderId="0" xfId="0" applyFont="1" applyFill="1" applyAlignment="1" applyProtection="1">
      <alignment wrapText="1"/>
      <protection/>
    </xf>
    <xf numFmtId="0" fontId="26" fillId="37" borderId="18" xfId="0" applyFont="1" applyFill="1" applyBorder="1" applyAlignment="1" applyProtection="1">
      <alignment wrapText="1"/>
      <protection/>
    </xf>
    <xf numFmtId="0" fontId="27" fillId="37" borderId="24" xfId="0" applyFont="1" applyFill="1" applyBorder="1" applyAlignment="1" applyProtection="1">
      <alignment wrapText="1"/>
      <protection/>
    </xf>
    <xf numFmtId="0" fontId="4" fillId="0" borderId="0" xfId="0" applyFont="1" applyAlignment="1">
      <alignment wrapText="1"/>
    </xf>
    <xf numFmtId="0" fontId="4" fillId="0" borderId="0" xfId="0" applyFont="1" applyAlignment="1">
      <alignment horizontal="right" wrapText="1"/>
    </xf>
    <xf numFmtId="0" fontId="26" fillId="37" borderId="11" xfId="0" applyFont="1" applyFill="1" applyBorder="1" applyAlignment="1" applyProtection="1">
      <alignment horizontal="right"/>
      <protection/>
    </xf>
    <xf numFmtId="171" fontId="16" fillId="37" borderId="10" xfId="0" applyNumberFormat="1" applyFont="1" applyFill="1" applyBorder="1" applyAlignment="1" applyProtection="1">
      <alignment horizontal="center"/>
      <protection/>
    </xf>
    <xf numFmtId="0" fontId="15" fillId="37" borderId="21" xfId="0" applyFont="1" applyFill="1" applyBorder="1" applyAlignment="1" applyProtection="1">
      <alignment/>
      <protection/>
    </xf>
    <xf numFmtId="0" fontId="15" fillId="37" borderId="0" xfId="0" applyFont="1" applyFill="1" applyAlignment="1" applyProtection="1">
      <alignment/>
      <protection/>
    </xf>
    <xf numFmtId="0" fontId="15" fillId="37" borderId="32" xfId="0" applyFont="1" applyFill="1" applyBorder="1" applyAlignment="1" applyProtection="1">
      <alignment/>
      <protection/>
    </xf>
    <xf numFmtId="0" fontId="0" fillId="37" borderId="0" xfId="0" applyFill="1" applyAlignment="1" applyProtection="1">
      <alignment/>
      <protection/>
    </xf>
    <xf numFmtId="0" fontId="0" fillId="37" borderId="11" xfId="0" applyFill="1" applyBorder="1" applyAlignment="1" applyProtection="1">
      <alignment horizontal="right"/>
      <protection/>
    </xf>
    <xf numFmtId="171" fontId="8" fillId="37" borderId="10" xfId="0" applyNumberFormat="1" applyFont="1" applyFill="1" applyBorder="1" applyAlignment="1" applyProtection="1">
      <alignment horizontal="center"/>
      <protection/>
    </xf>
    <xf numFmtId="171" fontId="0" fillId="37" borderId="12" xfId="0" applyNumberFormat="1" applyFill="1" applyBorder="1" applyAlignment="1" applyProtection="1">
      <alignment horizontal="right"/>
      <protection/>
    </xf>
    <xf numFmtId="171" fontId="0" fillId="37" borderId="10" xfId="0" applyNumberFormat="1" applyFill="1" applyBorder="1" applyAlignment="1" applyProtection="1">
      <alignment horizontal="right"/>
      <protection/>
    </xf>
    <xf numFmtId="0" fontId="0" fillId="37" borderId="0" xfId="0" applyFill="1" applyAlignment="1" applyProtection="1">
      <alignment horizontal="left"/>
      <protection/>
    </xf>
    <xf numFmtId="0" fontId="0" fillId="37" borderId="0" xfId="0" applyFill="1" applyAlignment="1" applyProtection="1">
      <alignment horizontal="right"/>
      <protection/>
    </xf>
    <xf numFmtId="0" fontId="24" fillId="34" borderId="18" xfId="0" applyFont="1" applyFill="1" applyBorder="1" applyAlignment="1" applyProtection="1">
      <alignment wrapText="1"/>
      <protection/>
    </xf>
    <xf numFmtId="171" fontId="24" fillId="34" borderId="21" xfId="0" applyNumberFormat="1" applyFont="1" applyFill="1" applyBorder="1" applyAlignment="1" applyProtection="1">
      <alignment/>
      <protection hidden="1"/>
    </xf>
    <xf numFmtId="0" fontId="32" fillId="37" borderId="22" xfId="0" applyFont="1" applyFill="1" applyBorder="1" applyAlignment="1" applyProtection="1">
      <alignment horizontal="center" wrapText="1"/>
      <protection/>
    </xf>
    <xf numFmtId="0" fontId="27" fillId="37" borderId="33" xfId="0" applyFont="1" applyFill="1" applyBorder="1" applyAlignment="1" applyProtection="1">
      <alignment/>
      <protection/>
    </xf>
    <xf numFmtId="0" fontId="26" fillId="37" borderId="17" xfId="0" applyFont="1" applyFill="1" applyBorder="1" applyAlignment="1" applyProtection="1">
      <alignment horizontal="right"/>
      <protection/>
    </xf>
    <xf numFmtId="0" fontId="26" fillId="37" borderId="30" xfId="0" applyFont="1" applyFill="1" applyBorder="1" applyAlignment="1" applyProtection="1">
      <alignment horizontal="right"/>
      <protection/>
    </xf>
    <xf numFmtId="0" fontId="4" fillId="37" borderId="11" xfId="0" applyFont="1" applyFill="1" applyBorder="1" applyAlignment="1" applyProtection="1">
      <alignment/>
      <protection/>
    </xf>
    <xf numFmtId="0" fontId="4" fillId="37" borderId="0" xfId="0" applyFont="1" applyFill="1" applyBorder="1" applyAlignment="1" applyProtection="1">
      <alignment/>
      <protection/>
    </xf>
    <xf numFmtId="171" fontId="20" fillId="37" borderId="27" xfId="0" applyNumberFormat="1" applyFont="1" applyFill="1" applyBorder="1" applyAlignment="1" applyProtection="1">
      <alignment/>
      <protection/>
    </xf>
    <xf numFmtId="171" fontId="4" fillId="37" borderId="14" xfId="0" applyNumberFormat="1" applyFont="1" applyFill="1" applyBorder="1" applyAlignment="1" applyProtection="1">
      <alignment/>
      <protection/>
    </xf>
    <xf numFmtId="2" fontId="8" fillId="37" borderId="12" xfId="0" applyNumberFormat="1" applyFont="1" applyFill="1" applyBorder="1" applyAlignment="1" applyProtection="1">
      <alignment horizontal="center"/>
      <protection/>
    </xf>
    <xf numFmtId="2" fontId="18" fillId="34" borderId="0" xfId="0" applyNumberFormat="1" applyFont="1" applyFill="1" applyBorder="1" applyAlignment="1" applyProtection="1">
      <alignment horizontal="center"/>
      <protection hidden="1"/>
    </xf>
    <xf numFmtId="171" fontId="18" fillId="34" borderId="0" xfId="0" applyNumberFormat="1" applyFont="1" applyFill="1" applyBorder="1" applyAlignment="1" applyProtection="1">
      <alignment horizontal="right"/>
      <protection hidden="1"/>
    </xf>
    <xf numFmtId="171" fontId="18" fillId="34" borderId="0" xfId="0" applyNumberFormat="1" applyFont="1" applyFill="1" applyBorder="1" applyAlignment="1" applyProtection="1">
      <alignment horizontal="center"/>
      <protection hidden="1"/>
    </xf>
    <xf numFmtId="0" fontId="26" fillId="37" borderId="11" xfId="0" applyFont="1" applyFill="1" applyBorder="1" applyAlignment="1" applyProtection="1">
      <alignment/>
      <protection/>
    </xf>
    <xf numFmtId="0" fontId="4" fillId="37" borderId="10" xfId="0" applyFont="1" applyFill="1" applyBorder="1" applyAlignment="1" applyProtection="1">
      <alignment/>
      <protection/>
    </xf>
    <xf numFmtId="0" fontId="20" fillId="37" borderId="27" xfId="0" applyFont="1" applyFill="1" applyBorder="1" applyAlignment="1" applyProtection="1">
      <alignment/>
      <protection/>
    </xf>
    <xf numFmtId="0" fontId="4" fillId="37" borderId="14" xfId="0" applyFont="1" applyFill="1" applyBorder="1" applyAlignment="1" applyProtection="1">
      <alignment/>
      <protection/>
    </xf>
    <xf numFmtId="171" fontId="18" fillId="34" borderId="0" xfId="0" applyNumberFormat="1" applyFont="1" applyFill="1" applyBorder="1" applyAlignment="1" applyProtection="1">
      <alignment/>
      <protection hidden="1"/>
    </xf>
    <xf numFmtId="171" fontId="18" fillId="34" borderId="15" xfId="0" applyNumberFormat="1" applyFont="1" applyFill="1" applyBorder="1" applyAlignment="1" applyProtection="1">
      <alignment horizontal="right"/>
      <protection hidden="1"/>
    </xf>
    <xf numFmtId="171" fontId="24" fillId="34" borderId="13" xfId="0" applyNumberFormat="1" applyFont="1" applyFill="1" applyBorder="1" applyAlignment="1" applyProtection="1">
      <alignment/>
      <protection hidden="1"/>
    </xf>
    <xf numFmtId="171" fontId="24" fillId="34" borderId="0" xfId="0" applyNumberFormat="1" applyFont="1" applyFill="1" applyBorder="1" applyAlignment="1" applyProtection="1">
      <alignment/>
      <protection hidden="1"/>
    </xf>
    <xf numFmtId="171" fontId="24" fillId="34" borderId="18" xfId="0" applyNumberFormat="1" applyFont="1" applyFill="1" applyBorder="1" applyAlignment="1" applyProtection="1">
      <alignment horizontal="center"/>
      <protection hidden="1"/>
    </xf>
    <xf numFmtId="0" fontId="26" fillId="37" borderId="0" xfId="0" applyFont="1" applyFill="1" applyBorder="1" applyAlignment="1">
      <alignment/>
    </xf>
    <xf numFmtId="0" fontId="26" fillId="37" borderId="16" xfId="0" applyFont="1" applyFill="1" applyBorder="1" applyAlignment="1" applyProtection="1">
      <alignment horizontal="right"/>
      <protection/>
    </xf>
    <xf numFmtId="2" fontId="17" fillId="37" borderId="0" xfId="0" applyNumberFormat="1" applyFont="1" applyFill="1" applyBorder="1" applyAlignment="1" applyProtection="1">
      <alignment horizontal="center"/>
      <protection hidden="1"/>
    </xf>
    <xf numFmtId="171" fontId="8" fillId="36" borderId="12" xfId="0" applyNumberFormat="1" applyFont="1" applyFill="1" applyBorder="1" applyAlignment="1" applyProtection="1">
      <alignment horizontal="center"/>
      <protection locked="0"/>
    </xf>
    <xf numFmtId="171" fontId="8" fillId="36" borderId="10" xfId="0" applyNumberFormat="1" applyFont="1" applyFill="1" applyBorder="1" applyAlignment="1" applyProtection="1">
      <alignment horizontal="center"/>
      <protection locked="0"/>
    </xf>
    <xf numFmtId="171" fontId="8" fillId="36" borderId="34" xfId="0" applyNumberFormat="1" applyFont="1" applyFill="1" applyBorder="1" applyAlignment="1" applyProtection="1">
      <alignment horizontal="center"/>
      <protection locked="0"/>
    </xf>
    <xf numFmtId="0" fontId="25" fillId="37" borderId="22" xfId="0" applyFont="1" applyFill="1" applyBorder="1" applyAlignment="1" applyProtection="1">
      <alignment horizontal="center" wrapText="1"/>
      <protection/>
    </xf>
    <xf numFmtId="0" fontId="26" fillId="37" borderId="13" xfId="0" applyFont="1" applyFill="1" applyBorder="1" applyAlignment="1" applyProtection="1">
      <alignment horizontal="left"/>
      <protection/>
    </xf>
    <xf numFmtId="0" fontId="26" fillId="37" borderId="18" xfId="0" applyFont="1" applyFill="1" applyBorder="1" applyAlignment="1" applyProtection="1">
      <alignment horizontal="left"/>
      <protection/>
    </xf>
    <xf numFmtId="0" fontId="0" fillId="37" borderId="11" xfId="0" applyFill="1" applyBorder="1" applyAlignment="1" applyProtection="1">
      <alignment/>
      <protection/>
    </xf>
    <xf numFmtId="171" fontId="0" fillId="0" borderId="0" xfId="0" applyNumberFormat="1" applyAlignment="1" applyProtection="1">
      <alignment/>
      <protection/>
    </xf>
    <xf numFmtId="2" fontId="27" fillId="37" borderId="10" xfId="0" applyNumberFormat="1" applyFont="1" applyFill="1" applyBorder="1" applyAlignment="1" applyProtection="1">
      <alignment horizontal="center"/>
      <protection/>
    </xf>
    <xf numFmtId="0" fontId="24" fillId="0" borderId="0" xfId="0" applyFont="1" applyAlignment="1">
      <alignment vertical="center"/>
    </xf>
    <xf numFmtId="0" fontId="0" fillId="0" borderId="0" xfId="0" applyFont="1" applyAlignment="1">
      <alignment vertical="center" wrapText="1"/>
    </xf>
    <xf numFmtId="43" fontId="4" fillId="0" borderId="0" xfId="0" applyNumberFormat="1" applyFont="1" applyAlignment="1" applyProtection="1">
      <alignment/>
      <protection/>
    </xf>
    <xf numFmtId="171" fontId="83" fillId="34" borderId="26" xfId="0" applyNumberFormat="1" applyFont="1" applyFill="1" applyBorder="1" applyAlignment="1" applyProtection="1">
      <alignment horizontal="center"/>
      <protection hidden="1"/>
    </xf>
    <xf numFmtId="171" fontId="83" fillId="34" borderId="20" xfId="0" applyNumberFormat="1" applyFont="1" applyFill="1" applyBorder="1" applyAlignment="1" applyProtection="1">
      <alignment horizontal="center"/>
      <protection hidden="1"/>
    </xf>
    <xf numFmtId="0" fontId="4" fillId="0" borderId="0" xfId="0" applyNumberFormat="1" applyFont="1" applyAlignment="1" applyProtection="1">
      <alignment/>
      <protection/>
    </xf>
    <xf numFmtId="171" fontId="84" fillId="37" borderId="14" xfId="0" applyNumberFormat="1" applyFont="1" applyFill="1" applyBorder="1" applyAlignment="1" applyProtection="1">
      <alignment/>
      <protection/>
    </xf>
    <xf numFmtId="196" fontId="8" fillId="0" borderId="10" xfId="0" applyNumberFormat="1" applyFont="1" applyFill="1" applyBorder="1" applyAlignment="1" applyProtection="1">
      <alignment horizontal="center"/>
      <protection locked="0"/>
    </xf>
    <xf numFmtId="171" fontId="84" fillId="37" borderId="14" xfId="0" applyNumberFormat="1" applyFont="1" applyFill="1" applyBorder="1" applyAlignment="1" applyProtection="1">
      <alignment/>
      <protection/>
    </xf>
    <xf numFmtId="171" fontId="85" fillId="37" borderId="14" xfId="0" applyNumberFormat="1" applyFont="1" applyFill="1" applyBorder="1" applyAlignment="1" applyProtection="1">
      <alignment/>
      <protection/>
    </xf>
    <xf numFmtId="171" fontId="86" fillId="37" borderId="14" xfId="0" applyNumberFormat="1" applyFont="1" applyFill="1" applyBorder="1" applyAlignment="1" applyProtection="1">
      <alignment/>
      <protection/>
    </xf>
    <xf numFmtId="43" fontId="12" fillId="0" borderId="0" xfId="0" applyNumberFormat="1" applyFont="1" applyAlignment="1" applyProtection="1">
      <alignment/>
      <protection/>
    </xf>
    <xf numFmtId="43" fontId="86" fillId="0" borderId="0" xfId="0" applyNumberFormat="1" applyFont="1" applyAlignment="1" applyProtection="1">
      <alignment/>
      <protection/>
    </xf>
    <xf numFmtId="171" fontId="35" fillId="34" borderId="24" xfId="0" applyNumberFormat="1" applyFont="1" applyFill="1" applyBorder="1" applyAlignment="1" applyProtection="1">
      <alignment horizontal="center"/>
      <protection hidden="1"/>
    </xf>
    <xf numFmtId="0" fontId="26" fillId="37" borderId="17" xfId="0" applyFont="1" applyFill="1" applyBorder="1" applyAlignment="1" applyProtection="1">
      <alignment horizontal="right" wrapText="1"/>
      <protection/>
    </xf>
    <xf numFmtId="196" fontId="24" fillId="34" borderId="0" xfId="0" applyNumberFormat="1" applyFont="1" applyFill="1" applyAlignment="1" applyProtection="1">
      <alignment horizontal="center"/>
      <protection hidden="1"/>
    </xf>
    <xf numFmtId="9" fontId="87" fillId="37" borderId="14" xfId="0" applyNumberFormat="1" applyFont="1" applyFill="1" applyBorder="1" applyAlignment="1" applyProtection="1">
      <alignment horizontal="right" vertical="center"/>
      <protection hidden="1"/>
    </xf>
    <xf numFmtId="0" fontId="27" fillId="37" borderId="17" xfId="0" applyFont="1" applyFill="1" applyBorder="1" applyAlignment="1" applyProtection="1">
      <alignment horizontal="right" wrapText="1"/>
      <protection/>
    </xf>
    <xf numFmtId="171" fontId="24" fillId="34" borderId="16" xfId="0" applyNumberFormat="1" applyFont="1" applyFill="1" applyBorder="1" applyAlignment="1" applyProtection="1">
      <alignment horizontal="center"/>
      <protection hidden="1"/>
    </xf>
    <xf numFmtId="0" fontId="0" fillId="37" borderId="0" xfId="0" applyFill="1" applyAlignment="1" applyProtection="1">
      <alignment/>
      <protection hidden="1"/>
    </xf>
    <xf numFmtId="0" fontId="18" fillId="34" borderId="0" xfId="0" applyFont="1" applyFill="1" applyBorder="1" applyAlignment="1" applyProtection="1">
      <alignment/>
      <protection hidden="1"/>
    </xf>
    <xf numFmtId="0" fontId="26" fillId="37" borderId="0" xfId="0" applyFont="1" applyFill="1" applyBorder="1" applyAlignment="1" applyProtection="1">
      <alignment/>
      <protection hidden="1"/>
    </xf>
    <xf numFmtId="0" fontId="4" fillId="0" borderId="0" xfId="0" applyFont="1" applyBorder="1" applyAlignment="1" applyProtection="1">
      <alignment/>
      <protection hidden="1"/>
    </xf>
    <xf numFmtId="0" fontId="4" fillId="37" borderId="0" xfId="0" applyFont="1" applyFill="1" applyBorder="1" applyAlignment="1" applyProtection="1">
      <alignment/>
      <protection hidden="1"/>
    </xf>
    <xf numFmtId="0" fontId="33" fillId="37" borderId="0" xfId="0" applyFont="1" applyFill="1" applyBorder="1" applyAlignment="1" applyProtection="1">
      <alignment/>
      <protection hidden="1"/>
    </xf>
    <xf numFmtId="2" fontId="27" fillId="37" borderId="0" xfId="0" applyNumberFormat="1" applyFont="1" applyFill="1" applyBorder="1" applyAlignment="1" applyProtection="1">
      <alignment horizontal="center"/>
      <protection hidden="1"/>
    </xf>
    <xf numFmtId="0" fontId="27" fillId="37" borderId="0" xfId="0" applyFont="1" applyFill="1" applyBorder="1" applyAlignment="1" applyProtection="1">
      <alignment/>
      <protection hidden="1"/>
    </xf>
    <xf numFmtId="171" fontId="26" fillId="37" borderId="0" xfId="0" applyNumberFormat="1" applyFont="1" applyFill="1" applyBorder="1" applyAlignment="1" applyProtection="1">
      <alignment/>
      <protection hidden="1"/>
    </xf>
    <xf numFmtId="0" fontId="0" fillId="0" borderId="0" xfId="0" applyAlignment="1" applyProtection="1">
      <alignment/>
      <protection hidden="1"/>
    </xf>
    <xf numFmtId="0" fontId="4" fillId="34" borderId="0" xfId="0" applyFont="1" applyFill="1" applyBorder="1" applyAlignment="1" applyProtection="1">
      <alignment/>
      <protection hidden="1"/>
    </xf>
    <xf numFmtId="0" fontId="6" fillId="37" borderId="0" xfId="0" applyFont="1" applyFill="1" applyBorder="1" applyAlignment="1" applyProtection="1">
      <alignment/>
      <protection hidden="1"/>
    </xf>
    <xf numFmtId="0" fontId="8" fillId="37" borderId="0" xfId="0" applyFont="1" applyFill="1" applyBorder="1" applyAlignment="1" applyProtection="1">
      <alignment/>
      <protection hidden="1"/>
    </xf>
    <xf numFmtId="2" fontId="4" fillId="37" borderId="0" xfId="0" applyNumberFormat="1" applyFont="1" applyFill="1" applyBorder="1" applyAlignment="1" applyProtection="1">
      <alignment/>
      <protection hidden="1"/>
    </xf>
    <xf numFmtId="0" fontId="17" fillId="37" borderId="0" xfId="0" applyFont="1" applyFill="1" applyBorder="1" applyAlignment="1" applyProtection="1">
      <alignment horizontal="center"/>
      <protection hidden="1"/>
    </xf>
    <xf numFmtId="0" fontId="4" fillId="0" borderId="0" xfId="0" applyFont="1" applyFill="1" applyBorder="1" applyAlignment="1" applyProtection="1">
      <alignment/>
      <protection hidden="1"/>
    </xf>
    <xf numFmtId="0" fontId="4" fillId="37"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0" xfId="0" applyFont="1" applyFill="1" applyBorder="1" applyAlignment="1" applyProtection="1">
      <alignment/>
      <protection hidden="1"/>
    </xf>
    <xf numFmtId="0" fontId="88" fillId="36" borderId="0" xfId="0" applyFont="1" applyFill="1" applyBorder="1" applyAlignment="1">
      <alignment/>
    </xf>
    <xf numFmtId="0" fontId="88" fillId="36" borderId="0" xfId="0" applyFont="1" applyFill="1" applyAlignment="1">
      <alignment/>
    </xf>
    <xf numFmtId="0" fontId="89" fillId="36" borderId="0" xfId="47" applyFont="1" applyFill="1" applyBorder="1" applyAlignment="1" applyProtection="1">
      <alignment/>
      <protection/>
    </xf>
    <xf numFmtId="171" fontId="24" fillId="38" borderId="26" xfId="0" applyNumberFormat="1" applyFont="1" applyFill="1" applyBorder="1" applyAlignment="1" applyProtection="1">
      <alignment horizontal="center"/>
      <protection locked="0"/>
    </xf>
    <xf numFmtId="0" fontId="28" fillId="37" borderId="18" xfId="0" applyFont="1" applyFill="1" applyBorder="1" applyAlignment="1" applyProtection="1">
      <alignment horizontal="right" wrapText="1"/>
      <protection/>
    </xf>
    <xf numFmtId="0" fontId="28" fillId="37" borderId="13" xfId="0" applyFont="1" applyFill="1" applyBorder="1" applyAlignment="1" applyProtection="1">
      <alignment horizontal="right" wrapText="1"/>
      <protection/>
    </xf>
    <xf numFmtId="9" fontId="18" fillId="34" borderId="0" xfId="0" applyNumberFormat="1" applyFont="1" applyFill="1" applyBorder="1" applyAlignment="1" applyProtection="1">
      <alignment/>
      <protection hidden="1"/>
    </xf>
    <xf numFmtId="0" fontId="90" fillId="37" borderId="0" xfId="0" applyFont="1" applyFill="1" applyBorder="1" applyAlignment="1" applyProtection="1">
      <alignment/>
      <protection hidden="1"/>
    </xf>
    <xf numFmtId="0" fontId="91" fillId="37" borderId="0" xfId="0" applyFont="1" applyFill="1" applyBorder="1" applyAlignment="1" applyProtection="1">
      <alignment horizontal="right"/>
      <protection hidden="1"/>
    </xf>
    <xf numFmtId="0" fontId="90" fillId="37" borderId="0" xfId="0" applyFont="1" applyFill="1" applyBorder="1" applyAlignment="1" applyProtection="1">
      <alignment/>
      <protection hidden="1"/>
    </xf>
    <xf numFmtId="171" fontId="18" fillId="34" borderId="35" xfId="0" applyNumberFormat="1" applyFont="1" applyFill="1" applyBorder="1" applyAlignment="1" applyProtection="1">
      <alignment/>
      <protection hidden="1"/>
    </xf>
    <xf numFmtId="43" fontId="18" fillId="34" borderId="0" xfId="0" applyNumberFormat="1" applyFont="1" applyFill="1" applyBorder="1" applyAlignment="1" applyProtection="1">
      <alignment horizontal="center"/>
      <protection hidden="1"/>
    </xf>
    <xf numFmtId="171" fontId="24" fillId="39" borderId="26" xfId="0" applyNumberFormat="1" applyFont="1" applyFill="1" applyBorder="1" applyAlignment="1" applyProtection="1">
      <alignment horizontal="center"/>
      <protection hidden="1"/>
    </xf>
    <xf numFmtId="0" fontId="89" fillId="36" borderId="0" xfId="0" applyFont="1" applyFill="1" applyBorder="1" applyAlignment="1">
      <alignment/>
    </xf>
    <xf numFmtId="0" fontId="21" fillId="36" borderId="0" xfId="0" applyFont="1" applyFill="1" applyAlignment="1">
      <alignment horizontal="left"/>
    </xf>
    <xf numFmtId="0" fontId="88" fillId="36" borderId="0" xfId="0" applyFont="1" applyFill="1" applyBorder="1" applyAlignment="1">
      <alignment horizontal="right"/>
    </xf>
    <xf numFmtId="0" fontId="89" fillId="36" borderId="0" xfId="47" applyFont="1" applyFill="1" applyBorder="1" applyAlignment="1" applyProtection="1">
      <alignment horizontal="right"/>
      <protection/>
    </xf>
    <xf numFmtId="0" fontId="89" fillId="36" borderId="0" xfId="0" applyFont="1" applyFill="1" applyBorder="1" applyAlignment="1">
      <alignment horizontal="right"/>
    </xf>
    <xf numFmtId="0" fontId="43" fillId="0" borderId="0" xfId="0" applyFont="1" applyAlignment="1">
      <alignment horizontal="center" vertical="center" wrapText="1"/>
    </xf>
    <xf numFmtId="0" fontId="0" fillId="0" borderId="0" xfId="0" applyFont="1" applyAlignment="1">
      <alignment horizontal="center" vertical="center"/>
    </xf>
    <xf numFmtId="171" fontId="4" fillId="0" borderId="13" xfId="0" applyNumberFormat="1" applyFont="1" applyBorder="1" applyAlignment="1" applyProtection="1">
      <alignment/>
      <protection hidden="1"/>
    </xf>
    <xf numFmtId="171" fontId="0" fillId="0" borderId="0" xfId="0" applyNumberFormat="1" applyAlignment="1" applyProtection="1">
      <alignment/>
      <protection hidden="1"/>
    </xf>
    <xf numFmtId="171" fontId="0" fillId="0" borderId="0" xfId="0" applyNumberFormat="1" applyBorder="1" applyAlignment="1" applyProtection="1">
      <alignment wrapText="1"/>
      <protection hidden="1"/>
    </xf>
    <xf numFmtId="171" fontId="4" fillId="0" borderId="0" xfId="0" applyNumberFormat="1" applyFont="1" applyBorder="1" applyAlignment="1" applyProtection="1">
      <alignment wrapText="1"/>
      <protection hidden="1"/>
    </xf>
    <xf numFmtId="0" fontId="34" fillId="37" borderId="0" xfId="0" applyFont="1" applyFill="1" applyAlignment="1" applyProtection="1">
      <alignment/>
      <protection hidden="1"/>
    </xf>
    <xf numFmtId="0" fontId="34" fillId="37" borderId="0" xfId="0" applyFont="1" applyFill="1" applyAlignment="1" applyProtection="1">
      <alignment/>
      <protection hidden="1"/>
    </xf>
    <xf numFmtId="0" fontId="92" fillId="0" borderId="0" xfId="0" applyFont="1" applyAlignment="1">
      <alignment horizontal="center" vertical="center" wrapText="1"/>
    </xf>
    <xf numFmtId="0" fontId="92" fillId="0" borderId="0" xfId="0" applyFont="1" applyAlignment="1">
      <alignment wrapText="1"/>
    </xf>
    <xf numFmtId="171" fontId="4" fillId="0" borderId="0" xfId="0" applyNumberFormat="1" applyFont="1" applyBorder="1" applyAlignment="1" applyProtection="1">
      <alignment/>
      <protection/>
    </xf>
    <xf numFmtId="0" fontId="4" fillId="0" borderId="33" xfId="0" applyFont="1" applyFill="1" applyBorder="1" applyAlignment="1" applyProtection="1">
      <alignment/>
      <protection/>
    </xf>
    <xf numFmtId="0" fontId="4" fillId="0" borderId="36" xfId="0" applyFont="1" applyFill="1" applyBorder="1" applyAlignment="1" applyProtection="1">
      <alignment/>
      <protection/>
    </xf>
    <xf numFmtId="0" fontId="4" fillId="0" borderId="13"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24" fillId="34" borderId="0" xfId="0" applyFont="1" applyFill="1" applyBorder="1" applyAlignment="1" applyProtection="1">
      <alignment vertical="center" wrapText="1"/>
      <protection hidden="1"/>
    </xf>
    <xf numFmtId="0" fontId="24" fillId="34" borderId="30" xfId="0" applyFont="1" applyFill="1" applyBorder="1" applyAlignment="1" applyProtection="1">
      <alignment wrapText="1"/>
      <protection hidden="1"/>
    </xf>
    <xf numFmtId="0" fontId="24" fillId="34" borderId="15" xfId="0" applyFont="1" applyFill="1" applyBorder="1" applyAlignment="1" applyProtection="1">
      <alignment wrapText="1"/>
      <protection hidden="1"/>
    </xf>
    <xf numFmtId="0" fontId="4" fillId="0" borderId="0" xfId="0" applyFont="1" applyFill="1" applyBorder="1" applyAlignment="1" applyProtection="1">
      <alignment wrapText="1"/>
      <protection/>
    </xf>
    <xf numFmtId="0" fontId="0" fillId="0" borderId="0" xfId="0" applyFill="1" applyAlignment="1" applyProtection="1">
      <alignment wrapText="1"/>
      <protection/>
    </xf>
    <xf numFmtId="0" fontId="18" fillId="0" borderId="0" xfId="0" applyFont="1" applyFill="1" applyBorder="1" applyAlignment="1" applyProtection="1">
      <alignment wrapText="1"/>
      <protection/>
    </xf>
    <xf numFmtId="0" fontId="27" fillId="37" borderId="0" xfId="0" applyFont="1" applyFill="1" applyBorder="1" applyAlignment="1" applyProtection="1">
      <alignment wrapText="1"/>
      <protection hidden="1"/>
    </xf>
    <xf numFmtId="0" fontId="34" fillId="37" borderId="0" xfId="0" applyFont="1" applyFill="1" applyAlignment="1" applyProtection="1">
      <alignment wrapText="1"/>
      <protection hidden="1"/>
    </xf>
    <xf numFmtId="0" fontId="26" fillId="37" borderId="0" xfId="0" applyFont="1" applyFill="1" applyBorder="1" applyAlignment="1" applyProtection="1">
      <alignment wrapText="1"/>
      <protection hidden="1"/>
    </xf>
    <xf numFmtId="0" fontId="4" fillId="0" borderId="0" xfId="0" applyFont="1" applyFill="1" applyBorder="1" applyAlignment="1" applyProtection="1">
      <alignment wrapText="1"/>
      <protection hidden="1"/>
    </xf>
    <xf numFmtId="0" fontId="0" fillId="0" borderId="0" xfId="0" applyFill="1" applyAlignment="1" applyProtection="1">
      <alignment wrapText="1"/>
      <protection hidden="1"/>
    </xf>
    <xf numFmtId="0" fontId="18" fillId="0" borderId="0" xfId="0" applyFont="1" applyFill="1" applyBorder="1" applyAlignment="1" applyProtection="1">
      <alignment wrapText="1"/>
      <protection hidden="1"/>
    </xf>
    <xf numFmtId="0" fontId="26" fillId="37" borderId="17" xfId="0" applyFont="1" applyFill="1" applyBorder="1" applyAlignment="1" applyProtection="1">
      <alignment wrapText="1"/>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http://europa.eu.int/comm/employment_social/equ_opp/logo.jpg" TargetMode="External" /><Relationship Id="rId3" Type="http://schemas.openxmlformats.org/officeDocument/2006/relationships/image" Target="../media/image5.png" /><Relationship Id="rId4"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17</xdr:row>
      <xdr:rowOff>47625</xdr:rowOff>
    </xdr:from>
    <xdr:to>
      <xdr:col>4</xdr:col>
      <xdr:colOff>180975</xdr:colOff>
      <xdr:row>20</xdr:row>
      <xdr:rowOff>47625</xdr:rowOff>
    </xdr:to>
    <xdr:pic>
      <xdr:nvPicPr>
        <xdr:cNvPr id="1" name="Grafik 4" descr="logo 2000"/>
        <xdr:cNvPicPr preferRelativeResize="1">
          <a:picLocks noChangeAspect="1"/>
        </xdr:cNvPicPr>
      </xdr:nvPicPr>
      <xdr:blipFill>
        <a:blip r:embed="rId1"/>
        <a:stretch>
          <a:fillRect/>
        </a:stretch>
      </xdr:blipFill>
      <xdr:spPr>
        <a:xfrm>
          <a:off x="2457450" y="3295650"/>
          <a:ext cx="590550" cy="485775"/>
        </a:xfrm>
        <a:prstGeom prst="rect">
          <a:avLst/>
        </a:prstGeom>
        <a:noFill/>
        <a:ln w="9525" cmpd="sng">
          <a:noFill/>
        </a:ln>
      </xdr:spPr>
    </xdr:pic>
    <xdr:clientData/>
  </xdr:twoCellAnchor>
  <xdr:twoCellAnchor>
    <xdr:from>
      <xdr:col>1</xdr:col>
      <xdr:colOff>38100</xdr:colOff>
      <xdr:row>4</xdr:row>
      <xdr:rowOff>76200</xdr:rowOff>
    </xdr:from>
    <xdr:to>
      <xdr:col>2</xdr:col>
      <xdr:colOff>38100</xdr:colOff>
      <xdr:row>7</xdr:row>
      <xdr:rowOff>152400</xdr:rowOff>
    </xdr:to>
    <xdr:pic>
      <xdr:nvPicPr>
        <xdr:cNvPr id="2" name="Picture 2" descr="Logo"/>
        <xdr:cNvPicPr preferRelativeResize="1">
          <a:picLocks noChangeAspect="1"/>
        </xdr:cNvPicPr>
      </xdr:nvPicPr>
      <xdr:blipFill>
        <a:blip r:link="rId2"/>
        <a:stretch>
          <a:fillRect/>
        </a:stretch>
      </xdr:blipFill>
      <xdr:spPr>
        <a:xfrm>
          <a:off x="723900" y="1085850"/>
          <a:ext cx="657225" cy="561975"/>
        </a:xfrm>
        <a:prstGeom prst="rect">
          <a:avLst/>
        </a:prstGeom>
        <a:noFill/>
        <a:ln w="9525" cmpd="sng">
          <a:noFill/>
        </a:ln>
      </xdr:spPr>
    </xdr:pic>
    <xdr:clientData/>
  </xdr:twoCellAnchor>
  <xdr:twoCellAnchor>
    <xdr:from>
      <xdr:col>6</xdr:col>
      <xdr:colOff>647700</xdr:colOff>
      <xdr:row>4</xdr:row>
      <xdr:rowOff>114300</xdr:rowOff>
    </xdr:from>
    <xdr:to>
      <xdr:col>8</xdr:col>
      <xdr:colOff>304800</xdr:colOff>
      <xdr:row>7</xdr:row>
      <xdr:rowOff>142875</xdr:rowOff>
    </xdr:to>
    <xdr:pic>
      <xdr:nvPicPr>
        <xdr:cNvPr id="3" name="Picture 4"/>
        <xdr:cNvPicPr preferRelativeResize="1">
          <a:picLocks noChangeAspect="1"/>
        </xdr:cNvPicPr>
      </xdr:nvPicPr>
      <xdr:blipFill>
        <a:blip r:embed="rId3"/>
        <a:stretch>
          <a:fillRect/>
        </a:stretch>
      </xdr:blipFill>
      <xdr:spPr>
        <a:xfrm>
          <a:off x="4838700" y="1123950"/>
          <a:ext cx="1181100" cy="514350"/>
        </a:xfrm>
        <a:prstGeom prst="rect">
          <a:avLst/>
        </a:prstGeom>
        <a:noFill/>
        <a:ln w="9525" cmpd="sng">
          <a:noFill/>
        </a:ln>
      </xdr:spPr>
    </xdr:pic>
    <xdr:clientData/>
  </xdr:twoCellAnchor>
  <xdr:twoCellAnchor>
    <xdr:from>
      <xdr:col>3</xdr:col>
      <xdr:colOff>304800</xdr:colOff>
      <xdr:row>12</xdr:row>
      <xdr:rowOff>76200</xdr:rowOff>
    </xdr:from>
    <xdr:to>
      <xdr:col>5</xdr:col>
      <xdr:colOff>314325</xdr:colOff>
      <xdr:row>14</xdr:row>
      <xdr:rowOff>114300</xdr:rowOff>
    </xdr:to>
    <xdr:pic>
      <xdr:nvPicPr>
        <xdr:cNvPr id="4" name="Grafik 5" descr="bf_logo-rgb-158"/>
        <xdr:cNvPicPr preferRelativeResize="1">
          <a:picLocks noChangeAspect="1"/>
        </xdr:cNvPicPr>
      </xdr:nvPicPr>
      <xdr:blipFill>
        <a:blip r:embed="rId4"/>
        <a:stretch>
          <a:fillRect/>
        </a:stretch>
      </xdr:blipFill>
      <xdr:spPr>
        <a:xfrm>
          <a:off x="2409825" y="2514600"/>
          <a:ext cx="13335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graat@work-and-life.de"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J43"/>
  <sheetViews>
    <sheetView zoomScalePageLayoutView="0" workbookViewId="0" topLeftCell="A1">
      <selection activeCell="B28" sqref="B28"/>
    </sheetView>
  </sheetViews>
  <sheetFormatPr defaultColWidth="11.421875" defaultRowHeight="12.75"/>
  <cols>
    <col min="1" max="1" width="10.28125" style="0" customWidth="1"/>
    <col min="2" max="2" width="9.8515625" style="0" customWidth="1"/>
    <col min="5" max="5" width="8.421875" style="0" customWidth="1"/>
  </cols>
  <sheetData>
    <row r="1" spans="1:62" ht="12.7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row>
    <row r="2" spans="1:62" ht="12.7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row>
    <row r="3" spans="1:62" ht="27">
      <c r="A3" s="82"/>
      <c r="B3" s="258" t="s">
        <v>168</v>
      </c>
      <c r="C3" s="83"/>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row>
    <row r="4" spans="1:62" ht="27">
      <c r="A4" s="82"/>
      <c r="B4" s="258" t="s">
        <v>169</v>
      </c>
      <c r="C4" s="83"/>
      <c r="D4" s="84"/>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row>
    <row r="5" spans="1:62" ht="12.75" customHeight="1">
      <c r="A5" s="82"/>
      <c r="B5" s="258"/>
      <c r="C5" s="83"/>
      <c r="D5" s="84"/>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row>
    <row r="6" spans="1:62" ht="12.75">
      <c r="A6" s="82"/>
      <c r="B6" s="262"/>
      <c r="C6" s="270" t="s">
        <v>109</v>
      </c>
      <c r="D6" s="271"/>
      <c r="E6" s="271"/>
      <c r="F6" s="271"/>
      <c r="G6" s="271"/>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row>
    <row r="7" spans="1:62" ht="12.75">
      <c r="A7" s="82"/>
      <c r="B7" s="263"/>
      <c r="C7" s="271"/>
      <c r="D7" s="271"/>
      <c r="E7" s="271"/>
      <c r="F7" s="271"/>
      <c r="G7" s="271"/>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row>
    <row r="8" spans="1:62" ht="23.25" customHeight="1">
      <c r="A8" s="82"/>
      <c r="B8" s="263"/>
      <c r="C8" s="271"/>
      <c r="D8" s="271"/>
      <c r="E8" s="271"/>
      <c r="F8" s="271"/>
      <c r="G8" s="271"/>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row>
    <row r="9" spans="1:62" ht="12.75">
      <c r="A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row>
    <row r="10" spans="1:62" ht="12.75">
      <c r="A10" s="82"/>
      <c r="C10" s="244" t="s">
        <v>161</v>
      </c>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row>
    <row r="11" spans="1:62" ht="12.75">
      <c r="A11" s="82"/>
      <c r="C11" s="244" t="s">
        <v>162</v>
      </c>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row>
    <row r="12" spans="1:62" ht="12.75">
      <c r="A12" s="82"/>
      <c r="C12" s="244" t="s">
        <v>163</v>
      </c>
      <c r="D12" s="83"/>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row>
    <row r="13" spans="1:62" ht="12.75">
      <c r="A13" s="82"/>
      <c r="C13" s="244"/>
      <c r="D13" s="245"/>
      <c r="E13" s="244"/>
      <c r="F13" s="244"/>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row>
    <row r="14" spans="1:62" ht="12.75">
      <c r="A14" s="82"/>
      <c r="C14" s="244"/>
      <c r="D14" s="245"/>
      <c r="E14" s="244"/>
      <c r="F14" s="244"/>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row>
    <row r="15" spans="1:62" ht="12.75">
      <c r="A15" s="82"/>
      <c r="C15" s="244"/>
      <c r="D15" s="245"/>
      <c r="E15" s="244"/>
      <c r="F15" s="244"/>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row>
    <row r="16" spans="1:62" ht="12.75">
      <c r="A16" s="82"/>
      <c r="B16" s="244"/>
      <c r="C16" s="82"/>
      <c r="D16" s="83"/>
      <c r="F16" s="82"/>
      <c r="G16" s="259" t="s">
        <v>134</v>
      </c>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row>
    <row r="17" spans="1:62" ht="12.75">
      <c r="A17" s="82"/>
      <c r="B17" s="244"/>
      <c r="C17" s="82"/>
      <c r="D17" s="82"/>
      <c r="F17" s="82"/>
      <c r="G17" s="259" t="s">
        <v>164</v>
      </c>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row>
    <row r="18" spans="1:62" ht="12.75">
      <c r="A18" s="82"/>
      <c r="B18" s="244"/>
      <c r="C18" s="82"/>
      <c r="D18" s="82"/>
      <c r="F18" s="82"/>
      <c r="G18" s="259" t="s">
        <v>165</v>
      </c>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row>
    <row r="19" spans="1:62" ht="12.75">
      <c r="A19" s="82"/>
      <c r="B19" s="246"/>
      <c r="C19" s="82"/>
      <c r="D19" s="82"/>
      <c r="F19" s="82"/>
      <c r="G19" s="260" t="s">
        <v>166</v>
      </c>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row>
    <row r="20" spans="1:62" ht="12.75">
      <c r="A20" s="82"/>
      <c r="B20" s="244"/>
      <c r="C20" s="82"/>
      <c r="D20" s="82"/>
      <c r="F20" s="82"/>
      <c r="G20" s="259" t="s">
        <v>132</v>
      </c>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row>
    <row r="21" spans="1:62" ht="12.75">
      <c r="A21" s="82"/>
      <c r="B21" s="257"/>
      <c r="C21" s="82"/>
      <c r="D21" s="82"/>
      <c r="F21" s="82"/>
      <c r="G21" s="261" t="s">
        <v>167</v>
      </c>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row>
    <row r="22" spans="1:62" ht="15">
      <c r="A22" s="82"/>
      <c r="B22" s="82"/>
      <c r="C22" s="85"/>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row>
    <row r="23" spans="1:62" ht="12.7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row>
    <row r="24" spans="1:62" ht="17.25">
      <c r="A24" s="82"/>
      <c r="B24" s="82"/>
      <c r="C24" s="82"/>
      <c r="D24" s="86"/>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row>
    <row r="25" spans="2:62" ht="12.75">
      <c r="B25" s="244"/>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row>
    <row r="26" spans="1:62" ht="17.25">
      <c r="A26" s="82"/>
      <c r="B26" s="244"/>
      <c r="C26" s="82"/>
      <c r="D26" s="86"/>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row>
    <row r="27" spans="1:62" ht="12.75">
      <c r="A27" s="82"/>
      <c r="B27" s="244"/>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row>
    <row r="28" spans="1:62" ht="17.25">
      <c r="A28" s="82"/>
      <c r="B28" s="246"/>
      <c r="C28" s="82"/>
      <c r="D28" s="86"/>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row>
    <row r="29" spans="1:62" ht="12.75">
      <c r="A29" s="82"/>
      <c r="B29" s="244"/>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row>
    <row r="30" spans="1:62" ht="17.25">
      <c r="A30" s="82"/>
      <c r="B30" s="257"/>
      <c r="C30" s="82"/>
      <c r="D30" s="86"/>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row>
    <row r="31" spans="1:62" ht="12.7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row>
    <row r="32" spans="1:62" ht="17.25">
      <c r="A32" s="82"/>
      <c r="B32" s="82"/>
      <c r="C32" s="82"/>
      <c r="D32" s="86"/>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row>
    <row r="33" spans="1:62" ht="12.75">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row>
    <row r="34" spans="1:62" ht="17.25">
      <c r="A34" s="82"/>
      <c r="B34" s="82"/>
      <c r="C34" s="82"/>
      <c r="D34" s="86"/>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row>
    <row r="35" spans="1:62" ht="12.75">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row>
    <row r="36" spans="1:62" ht="17.25">
      <c r="A36" s="82"/>
      <c r="B36" s="82"/>
      <c r="C36" s="82"/>
      <c r="D36" s="86"/>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row>
    <row r="37" spans="1:62" ht="12.75">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row>
    <row r="38" spans="1:62" ht="17.25">
      <c r="A38" s="82"/>
      <c r="B38" s="82"/>
      <c r="C38" s="82"/>
      <c r="D38" s="86"/>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row>
    <row r="39" spans="1:62" ht="12.75">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row>
    <row r="40" spans="1:62" ht="17.25">
      <c r="A40" s="82"/>
      <c r="B40" s="82"/>
      <c r="C40" s="82"/>
      <c r="D40" s="86"/>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row>
    <row r="41" spans="1:62" ht="12.75">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row>
    <row r="42" spans="1:62" ht="17.25">
      <c r="A42" s="82"/>
      <c r="B42" s="82"/>
      <c r="C42" s="82"/>
      <c r="D42" s="86"/>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row>
    <row r="43" spans="1:62" ht="12.75">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row>
  </sheetData>
  <sheetProtection password="F645" sheet="1" objects="1" scenarios="1" selectLockedCells="1" selectUnlockedCells="1"/>
  <mergeCells count="1">
    <mergeCell ref="C6:G8"/>
  </mergeCells>
  <hyperlinks>
    <hyperlink ref="G19" r:id="rId1" display="degraat@work-and-life.de"/>
  </hyperlinks>
  <printOptions/>
  <pageMargins left="0.7" right="0.7" top="0.787401575" bottom="0.7874015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U1009"/>
  <sheetViews>
    <sheetView tabSelected="1" zoomScale="75" zoomScaleNormal="75" zoomScaleSheetLayoutView="65" zoomScalePageLayoutView="0" workbookViewId="0" topLeftCell="A22">
      <selection activeCell="E40" sqref="E40"/>
    </sheetView>
  </sheetViews>
  <sheetFormatPr defaultColWidth="11.421875" defaultRowHeight="12.75"/>
  <cols>
    <col min="1" max="1" width="38.7109375" style="76" customWidth="1"/>
    <col min="2" max="2" width="25.28125" style="57" customWidth="1"/>
    <col min="3" max="3" width="18.00390625" style="77" customWidth="1"/>
    <col min="4" max="4" width="17.00390625" style="65" customWidth="1"/>
    <col min="5" max="5" width="16.57421875" style="46" customWidth="1"/>
    <col min="6" max="6" width="19.57421875" style="46" bestFit="1" customWidth="1"/>
    <col min="7" max="7" width="19.57421875" style="46" hidden="1" customWidth="1"/>
    <col min="8" max="8" width="16.7109375" style="46" hidden="1" customWidth="1"/>
    <col min="9" max="9" width="17.7109375" style="46" customWidth="1"/>
    <col min="10" max="10" width="3.8515625" style="46" customWidth="1"/>
    <col min="11" max="11" width="11.421875" style="46" customWidth="1"/>
    <col min="12" max="12" width="18.57421875" style="50" customWidth="1"/>
    <col min="13" max="13" width="8.7109375" style="46" customWidth="1"/>
    <col min="14" max="14" width="6.7109375" style="46" customWidth="1"/>
    <col min="15" max="15" width="7.28125" style="46" customWidth="1"/>
    <col min="16" max="19" width="8.421875" style="46" customWidth="1"/>
    <col min="20" max="20" width="7.28125" style="46" customWidth="1"/>
    <col min="21" max="16384" width="11.421875" style="46" customWidth="1"/>
  </cols>
  <sheetData>
    <row r="1" spans="1:11" ht="63.75" customHeight="1" thickBot="1">
      <c r="A1" s="107" t="s">
        <v>23</v>
      </c>
      <c r="B1" s="116"/>
      <c r="C1" s="140"/>
      <c r="D1" s="141"/>
      <c r="E1" s="142"/>
      <c r="F1" s="143"/>
      <c r="G1" s="47"/>
      <c r="H1" s="48"/>
      <c r="I1" s="49"/>
      <c r="K1" s="208"/>
    </row>
    <row r="2" spans="1:16" ht="51" customHeight="1" thickBot="1">
      <c r="A2" s="118"/>
      <c r="B2" s="117" t="s">
        <v>122</v>
      </c>
      <c r="C2" s="104" t="s">
        <v>44</v>
      </c>
      <c r="D2" s="105" t="s">
        <v>111</v>
      </c>
      <c r="E2" s="106" t="s">
        <v>112</v>
      </c>
      <c r="F2" s="106" t="s">
        <v>110</v>
      </c>
      <c r="G2" s="51" t="s">
        <v>110</v>
      </c>
      <c r="H2" s="52"/>
      <c r="I2" s="52"/>
      <c r="J2" s="32"/>
      <c r="K2" s="53"/>
      <c r="L2" s="54"/>
      <c r="M2" s="54"/>
      <c r="N2" s="54"/>
      <c r="O2" s="54"/>
      <c r="P2" s="54"/>
    </row>
    <row r="3" spans="1:16" ht="12.75">
      <c r="A3" s="119"/>
      <c r="B3" s="221">
        <f>B4+B12</f>
        <v>0</v>
      </c>
      <c r="C3" s="124" t="e">
        <f>C4+C12</f>
        <v>#DIV/0!</v>
      </c>
      <c r="D3" s="125">
        <f>D4+D12</f>
        <v>0</v>
      </c>
      <c r="E3" s="125">
        <f>E4+E12</f>
        <v>0</v>
      </c>
      <c r="F3" s="124">
        <f>F11+F19</f>
        <v>0</v>
      </c>
      <c r="G3" s="95" t="s">
        <v>44</v>
      </c>
      <c r="H3" s="55"/>
      <c r="I3" s="55"/>
      <c r="J3" s="32"/>
      <c r="K3" s="53"/>
      <c r="L3" s="54"/>
      <c r="M3" s="54"/>
      <c r="N3" s="54"/>
      <c r="O3" s="54"/>
      <c r="P3" s="54"/>
    </row>
    <row r="4" spans="1:16" ht="12.75">
      <c r="A4" s="120" t="s">
        <v>8</v>
      </c>
      <c r="B4" s="221">
        <f>SUM(B7:B10)</f>
        <v>0</v>
      </c>
      <c r="C4" s="124" t="e">
        <f>100*B4/(B4+B12)</f>
        <v>#DIV/0!</v>
      </c>
      <c r="D4" s="124">
        <f>SUM(D7+D8+D9)</f>
        <v>0</v>
      </c>
      <c r="E4" s="124">
        <f>E7+E8+E9</f>
        <v>0</v>
      </c>
      <c r="F4" s="222" t="e">
        <f>G4</f>
        <v>#DIV/0!</v>
      </c>
      <c r="G4" s="90" t="e">
        <f>F3/B3</f>
        <v>#DIV/0!</v>
      </c>
      <c r="H4" s="55"/>
      <c r="I4" s="55"/>
      <c r="J4" s="32"/>
      <c r="K4" s="53"/>
      <c r="L4" s="54"/>
      <c r="M4" s="54"/>
      <c r="N4" s="54"/>
      <c r="O4" s="54"/>
      <c r="P4" s="54"/>
    </row>
    <row r="5" spans="1:16" ht="12.75" customHeight="1">
      <c r="A5" s="121"/>
      <c r="B5" s="205"/>
      <c r="C5" s="128"/>
      <c r="D5" s="129"/>
      <c r="E5" s="130"/>
      <c r="F5" s="215">
        <f>SUM(F7:F10)</f>
        <v>0</v>
      </c>
      <c r="G5" s="56"/>
      <c r="H5" s="55"/>
      <c r="I5" s="55"/>
      <c r="J5" s="32"/>
      <c r="K5" s="53"/>
      <c r="L5" s="54"/>
      <c r="M5" s="54"/>
      <c r="N5" s="54"/>
      <c r="O5" s="54"/>
      <c r="P5" s="54"/>
    </row>
    <row r="6" spans="1:16" ht="12.75">
      <c r="A6" s="108" t="s">
        <v>7</v>
      </c>
      <c r="B6" s="127"/>
      <c r="C6" s="128"/>
      <c r="D6" s="131"/>
      <c r="E6" s="129"/>
      <c r="F6" s="214"/>
      <c r="G6" s="56"/>
      <c r="H6" s="55"/>
      <c r="I6" s="55"/>
      <c r="J6" s="32"/>
      <c r="K6" s="53"/>
      <c r="L6" s="54"/>
      <c r="M6" s="54"/>
      <c r="N6" s="54"/>
      <c r="O6" s="54"/>
      <c r="P6" s="54"/>
    </row>
    <row r="7" spans="1:16" ht="12.75">
      <c r="A7" s="108">
        <v>-30</v>
      </c>
      <c r="B7" s="213"/>
      <c r="C7" s="124" t="e">
        <f>B7/B3*100</f>
        <v>#DIV/0!</v>
      </c>
      <c r="D7" s="124">
        <f>B7*0.56</f>
        <v>0</v>
      </c>
      <c r="E7" s="124">
        <f>B7*0.56*0.54</f>
        <v>0</v>
      </c>
      <c r="F7" s="124">
        <f>B7*0.005</f>
        <v>0</v>
      </c>
      <c r="G7" s="56"/>
      <c r="H7" s="55"/>
      <c r="I7" s="55"/>
      <c r="J7" s="32"/>
      <c r="K7" s="53"/>
      <c r="L7" s="54"/>
      <c r="M7" s="54"/>
      <c r="N7" s="54"/>
      <c r="O7" s="54"/>
      <c r="P7" s="54"/>
    </row>
    <row r="8" spans="1:17" ht="12.75">
      <c r="A8" s="108">
        <v>-40</v>
      </c>
      <c r="B8" s="213"/>
      <c r="C8" s="124" t="e">
        <f>B8/B3*100</f>
        <v>#DIV/0!</v>
      </c>
      <c r="D8" s="124">
        <f>B8*0.56</f>
        <v>0</v>
      </c>
      <c r="E8" s="124">
        <f>B8*0.56*0.54</f>
        <v>0</v>
      </c>
      <c r="F8" s="124">
        <f>B8*0.022</f>
        <v>0</v>
      </c>
      <c r="G8" s="56"/>
      <c r="H8" s="55"/>
      <c r="I8" s="55"/>
      <c r="J8" s="32"/>
      <c r="K8" s="53"/>
      <c r="L8" s="54"/>
      <c r="M8" s="54"/>
      <c r="N8" s="54"/>
      <c r="O8" s="54"/>
      <c r="P8" s="54"/>
      <c r="Q8"/>
    </row>
    <row r="9" spans="1:17" ht="12.75">
      <c r="A9" s="108">
        <v>-50</v>
      </c>
      <c r="B9" s="213"/>
      <c r="C9" s="124" t="e">
        <f>B9/B3*100</f>
        <v>#DIV/0!</v>
      </c>
      <c r="D9" s="124">
        <f>B9*0.56</f>
        <v>0</v>
      </c>
      <c r="E9" s="124">
        <f>B9*0.56*0.54</f>
        <v>0</v>
      </c>
      <c r="F9" s="124">
        <f>B9*0.075</f>
        <v>0</v>
      </c>
      <c r="G9" s="56"/>
      <c r="H9" s="55"/>
      <c r="I9" s="55"/>
      <c r="J9" s="32"/>
      <c r="K9" s="53"/>
      <c r="L9" s="54"/>
      <c r="M9" s="54"/>
      <c r="N9" s="54"/>
      <c r="O9" s="54"/>
      <c r="P9" s="54"/>
      <c r="Q9"/>
    </row>
    <row r="10" spans="1:15" ht="12.75">
      <c r="A10" s="108" t="s">
        <v>6</v>
      </c>
      <c r="B10" s="213"/>
      <c r="C10" s="124" t="e">
        <f>B10/B3*100</f>
        <v>#DIV/0!</v>
      </c>
      <c r="D10" s="129"/>
      <c r="E10" s="129"/>
      <c r="F10" s="124">
        <f>B10*0.439</f>
        <v>0</v>
      </c>
      <c r="G10" s="56"/>
      <c r="H10" s="55"/>
      <c r="I10" s="55"/>
      <c r="J10" s="32"/>
      <c r="K10" s="53"/>
      <c r="L10" s="56"/>
      <c r="M10" s="206"/>
      <c r="N10"/>
      <c r="O10"/>
    </row>
    <row r="11" spans="1:15" ht="12.75">
      <c r="A11" s="123"/>
      <c r="B11" s="127"/>
      <c r="C11" s="128"/>
      <c r="D11" s="129"/>
      <c r="E11" s="129"/>
      <c r="F11" s="209">
        <f>SUM(F7:F10)</f>
        <v>0</v>
      </c>
      <c r="G11" s="56"/>
      <c r="H11" s="55"/>
      <c r="I11" s="55"/>
      <c r="J11" s="32"/>
      <c r="K11" s="218"/>
      <c r="L11" s="56"/>
      <c r="M11" s="207"/>
      <c r="N11" s="207"/>
      <c r="O11" s="207"/>
    </row>
    <row r="12" spans="1:15" ht="12.75">
      <c r="A12" s="122" t="s">
        <v>9</v>
      </c>
      <c r="B12" s="221">
        <f>SUM(B15:B18)</f>
        <v>0</v>
      </c>
      <c r="C12" s="124" t="e">
        <f>100*B12/(B12+B4)</f>
        <v>#DIV/0!</v>
      </c>
      <c r="D12" s="124">
        <f>D15+D16+D17</f>
        <v>0</v>
      </c>
      <c r="E12" s="124">
        <f>E15+E16+E17</f>
        <v>0</v>
      </c>
      <c r="F12" s="216"/>
      <c r="G12" s="56"/>
      <c r="H12" s="55"/>
      <c r="I12" s="55"/>
      <c r="J12" s="32"/>
      <c r="K12" s="53"/>
      <c r="L12" s="56"/>
      <c r="M12" s="207"/>
      <c r="N12" s="207"/>
      <c r="O12" s="207"/>
    </row>
    <row r="13" spans="1:15" ht="12.75" customHeight="1">
      <c r="A13" s="121"/>
      <c r="B13" s="205"/>
      <c r="C13" s="128"/>
      <c r="D13" s="129"/>
      <c r="E13" s="130"/>
      <c r="F13" s="129"/>
      <c r="G13" s="56"/>
      <c r="H13" s="55"/>
      <c r="I13" s="55"/>
      <c r="J13" s="32"/>
      <c r="K13" s="53"/>
      <c r="L13" s="56"/>
      <c r="M13" s="207"/>
      <c r="N13" s="207"/>
      <c r="O13" s="207"/>
    </row>
    <row r="14" spans="1:15" ht="12.75">
      <c r="A14" s="108" t="s">
        <v>7</v>
      </c>
      <c r="B14" s="127"/>
      <c r="C14" s="128"/>
      <c r="D14" s="129"/>
      <c r="E14" s="129"/>
      <c r="F14" s="212"/>
      <c r="G14" s="56"/>
      <c r="H14" s="55"/>
      <c r="I14" s="55"/>
      <c r="J14" s="32"/>
      <c r="K14" s="217"/>
      <c r="L14" s="56"/>
      <c r="M14" s="207"/>
      <c r="N14" s="207"/>
      <c r="O14" s="207"/>
    </row>
    <row r="15" spans="1:15" ht="12.75">
      <c r="A15" s="108">
        <v>-30</v>
      </c>
      <c r="B15" s="213"/>
      <c r="C15" s="124" t="e">
        <f>B15/B3*100</f>
        <v>#DIV/0!</v>
      </c>
      <c r="D15" s="124">
        <f>B15*0.56</f>
        <v>0</v>
      </c>
      <c r="E15" s="124">
        <f>B15*0.56*0.54</f>
        <v>0</v>
      </c>
      <c r="F15" s="124">
        <f>B15*0.005</f>
        <v>0</v>
      </c>
      <c r="G15" s="56"/>
      <c r="H15" s="55"/>
      <c r="I15" s="55"/>
      <c r="J15" s="32"/>
      <c r="K15" s="217"/>
      <c r="L15" s="56"/>
      <c r="M15" s="207"/>
      <c r="N15" s="207"/>
      <c r="O15" s="207"/>
    </row>
    <row r="16" spans="1:15" ht="12.75">
      <c r="A16" s="108">
        <v>-40</v>
      </c>
      <c r="B16" s="213"/>
      <c r="C16" s="124" t="e">
        <f>B16/B3*100</f>
        <v>#DIV/0!</v>
      </c>
      <c r="D16" s="124">
        <f>B16*0.56</f>
        <v>0</v>
      </c>
      <c r="E16" s="124">
        <f>B16*0.56*0.54</f>
        <v>0</v>
      </c>
      <c r="F16" s="124">
        <f>B16*0.022</f>
        <v>0</v>
      </c>
      <c r="G16" s="56"/>
      <c r="H16" s="55"/>
      <c r="I16" s="55"/>
      <c r="J16" s="32"/>
      <c r="K16" s="53"/>
      <c r="L16" s="56"/>
      <c r="M16" s="207"/>
      <c r="N16" s="207"/>
      <c r="O16" s="207"/>
    </row>
    <row r="17" spans="1:12" ht="12.75">
      <c r="A17" s="108">
        <v>-50</v>
      </c>
      <c r="B17" s="213"/>
      <c r="C17" s="124" t="e">
        <f>B17/B3*100</f>
        <v>#DIV/0!</v>
      </c>
      <c r="D17" s="124">
        <f>B17*0.56</f>
        <v>0</v>
      </c>
      <c r="E17" s="124">
        <f>B17*0.56*0.54</f>
        <v>0</v>
      </c>
      <c r="F17" s="124">
        <f>B17*0.075</f>
        <v>0</v>
      </c>
      <c r="G17" s="56"/>
      <c r="H17" s="55"/>
      <c r="I17" s="55"/>
      <c r="J17" s="32"/>
      <c r="K17" s="53"/>
      <c r="L17" s="56"/>
    </row>
    <row r="18" spans="1:12" ht="12.75">
      <c r="A18" s="109" t="s">
        <v>6</v>
      </c>
      <c r="B18" s="213"/>
      <c r="C18" s="124" t="e">
        <f>B18/B3*100</f>
        <v>#DIV/0!</v>
      </c>
      <c r="D18" s="129"/>
      <c r="E18" s="129"/>
      <c r="F18" s="124">
        <f>B18*0.439</f>
        <v>0</v>
      </c>
      <c r="G18" s="56"/>
      <c r="H18" s="55"/>
      <c r="I18" s="55"/>
      <c r="J18" s="32"/>
      <c r="K18" s="218"/>
      <c r="L18" s="56"/>
    </row>
    <row r="19" spans="1:10" ht="12.75">
      <c r="A19" s="110"/>
      <c r="B19" s="132"/>
      <c r="C19" s="133"/>
      <c r="D19" s="134"/>
      <c r="E19" s="135"/>
      <c r="F19" s="210">
        <f>SUM(F15:F18)</f>
        <v>0</v>
      </c>
      <c r="G19" s="96"/>
      <c r="H19" s="55"/>
      <c r="I19" s="55"/>
      <c r="J19" s="32"/>
    </row>
    <row r="20" spans="1:10" ht="25.5">
      <c r="A20" s="111" t="s">
        <v>123</v>
      </c>
      <c r="B20" s="247">
        <f>IF(B21,B21+B22,B22)/2</f>
        <v>0</v>
      </c>
      <c r="C20" s="273"/>
      <c r="D20" s="274"/>
      <c r="E20" s="274"/>
      <c r="H20" s="46">
        <f>(B21+B22)/2</f>
        <v>0</v>
      </c>
      <c r="I20" s="55"/>
      <c r="J20" s="32"/>
    </row>
    <row r="21" spans="1:10" ht="12.75">
      <c r="A21" s="249" t="s">
        <v>136</v>
      </c>
      <c r="B21" s="102"/>
      <c r="C21" s="275"/>
      <c r="D21" s="276"/>
      <c r="E21" s="39"/>
      <c r="G21" s="57"/>
      <c r="H21" s="32"/>
      <c r="I21" s="32"/>
      <c r="J21" s="32"/>
    </row>
    <row r="22" spans="1:5" ht="12.75">
      <c r="A22" s="248" t="s">
        <v>135</v>
      </c>
      <c r="B22" s="102"/>
      <c r="C22" s="275"/>
      <c r="D22" s="276"/>
      <c r="E22" s="277"/>
    </row>
    <row r="23" spans="1:5" ht="12" customHeight="1">
      <c r="A23" s="111"/>
      <c r="B23" s="136"/>
      <c r="C23" s="32"/>
      <c r="D23" s="32"/>
      <c r="E23" s="32"/>
    </row>
    <row r="24" spans="1:5" ht="12.75">
      <c r="A24" s="111" t="s">
        <v>13</v>
      </c>
      <c r="B24" s="136"/>
      <c r="C24" s="32"/>
      <c r="D24" s="32"/>
      <c r="E24" s="32"/>
    </row>
    <row r="25" spans="1:5" ht="12.75">
      <c r="A25" s="112" t="s">
        <v>45</v>
      </c>
      <c r="B25" s="102"/>
      <c r="C25" s="32"/>
      <c r="D25" s="32"/>
      <c r="E25" s="32"/>
    </row>
    <row r="26" spans="1:5" ht="12.75">
      <c r="A26" s="109" t="s">
        <v>10</v>
      </c>
      <c r="B26" s="102"/>
      <c r="C26" s="32"/>
      <c r="D26" s="32"/>
      <c r="E26" s="32"/>
    </row>
    <row r="27" spans="1:5" ht="12.75">
      <c r="A27" s="111" t="s">
        <v>77</v>
      </c>
      <c r="B27" s="137"/>
      <c r="C27" s="32"/>
      <c r="D27" s="32"/>
      <c r="E27" s="32"/>
    </row>
    <row r="28" spans="1:6" ht="12.75">
      <c r="A28" s="108" t="s">
        <v>11</v>
      </c>
      <c r="B28" s="102"/>
      <c r="C28" s="58"/>
      <c r="D28" s="32"/>
      <c r="E28" s="39"/>
      <c r="F28" s="59"/>
    </row>
    <row r="29" spans="1:7" ht="12.75">
      <c r="A29" s="108" t="s">
        <v>12</v>
      </c>
      <c r="B29" s="124">
        <f>B3</f>
        <v>0</v>
      </c>
      <c r="C29" s="32"/>
      <c r="D29" s="68"/>
      <c r="E29" s="60"/>
      <c r="F29" s="61"/>
      <c r="G29" s="62"/>
    </row>
    <row r="30" spans="1:7" ht="12.75">
      <c r="A30" s="109"/>
      <c r="B30" s="138"/>
      <c r="C30" s="32"/>
      <c r="D30" s="63"/>
      <c r="E30" s="64"/>
      <c r="F30" s="61"/>
      <c r="G30" s="62"/>
    </row>
    <row r="31" spans="1:7" ht="12.75">
      <c r="A31" s="111" t="s">
        <v>78</v>
      </c>
      <c r="B31" s="139"/>
      <c r="C31" s="32"/>
      <c r="D31" s="32"/>
      <c r="E31" s="39"/>
      <c r="F31" s="59"/>
      <c r="G31" s="59" t="s">
        <v>121</v>
      </c>
    </row>
    <row r="32" spans="1:5" ht="12.75">
      <c r="A32" s="113" t="s">
        <v>69</v>
      </c>
      <c r="B32" s="139"/>
      <c r="C32" s="32"/>
      <c r="D32" s="32"/>
      <c r="E32" s="32"/>
    </row>
    <row r="33" spans="1:20" ht="25.5">
      <c r="A33" s="114" t="s">
        <v>61</v>
      </c>
      <c r="B33" s="124">
        <f>B42*0.5*B34</f>
        <v>0</v>
      </c>
      <c r="C33" s="68"/>
      <c r="D33" s="68"/>
      <c r="E33" s="50"/>
      <c r="F33" s="21"/>
      <c r="N33" s="50"/>
      <c r="O33" s="50"/>
      <c r="P33" s="50"/>
      <c r="Q33" s="50"/>
      <c r="R33" s="50"/>
      <c r="S33" s="50"/>
      <c r="T33" s="50"/>
    </row>
    <row r="34" spans="1:20" ht="25.5">
      <c r="A34" s="223" t="s">
        <v>124</v>
      </c>
      <c r="B34" s="256">
        <f>(B45+B56)/2</f>
        <v>0</v>
      </c>
      <c r="C34" s="68"/>
      <c r="D34" s="68"/>
      <c r="E34" s="50"/>
      <c r="F34" s="21"/>
      <c r="H34" s="17">
        <f>(B45+B56)/2</f>
        <v>0</v>
      </c>
      <c r="N34" s="50"/>
      <c r="O34" s="50"/>
      <c r="P34" s="50"/>
      <c r="Q34" s="50"/>
      <c r="R34" s="50"/>
      <c r="S34" s="50"/>
      <c r="T34" s="50"/>
    </row>
    <row r="35" spans="1:20" ht="25.5">
      <c r="A35" s="108" t="s">
        <v>79</v>
      </c>
      <c r="B35" s="256">
        <f>(B46+B57)/2</f>
        <v>0</v>
      </c>
      <c r="C35" s="68"/>
      <c r="D35" s="68"/>
      <c r="E35" s="68"/>
      <c r="F35" s="50"/>
      <c r="G35" s="50">
        <f>C35</f>
        <v>0</v>
      </c>
      <c r="H35" s="17">
        <f>(B46+B57)/2</f>
        <v>0</v>
      </c>
      <c r="N35" s="50"/>
      <c r="O35" s="50"/>
      <c r="P35" s="50"/>
      <c r="Q35" s="50"/>
      <c r="R35" s="50"/>
      <c r="S35" s="50"/>
      <c r="T35" s="50"/>
    </row>
    <row r="36" spans="1:20" ht="25.5">
      <c r="A36" s="108" t="s">
        <v>14</v>
      </c>
      <c r="B36" s="256">
        <f>(B47+B58)/2</f>
        <v>0</v>
      </c>
      <c r="C36" s="68"/>
      <c r="D36" s="68"/>
      <c r="E36" s="68"/>
      <c r="F36" s="50"/>
      <c r="G36" s="50">
        <f>B36</f>
        <v>0</v>
      </c>
      <c r="H36" s="17">
        <f>(B47+B58)/2</f>
        <v>0</v>
      </c>
      <c r="N36" s="50"/>
      <c r="O36" s="50"/>
      <c r="P36" s="50"/>
      <c r="Q36" s="50"/>
      <c r="R36" s="50"/>
      <c r="S36" s="50"/>
      <c r="T36" s="50"/>
    </row>
    <row r="37" spans="1:20" ht="38.25">
      <c r="A37" s="108" t="s">
        <v>15</v>
      </c>
      <c r="B37" s="256">
        <f>(B48+B59)/2</f>
        <v>0</v>
      </c>
      <c r="C37" s="68"/>
      <c r="D37" s="68"/>
      <c r="E37" s="68"/>
      <c r="F37" s="50"/>
      <c r="G37" s="50">
        <f>B37</f>
        <v>0</v>
      </c>
      <c r="H37" s="17">
        <f>(B48+B59)/2</f>
        <v>0</v>
      </c>
      <c r="N37" s="50"/>
      <c r="O37" s="50"/>
      <c r="P37" s="50"/>
      <c r="Q37" s="50"/>
      <c r="R37" s="50"/>
      <c r="S37" s="50"/>
      <c r="T37" s="50"/>
    </row>
    <row r="38" spans="1:20" ht="25.5">
      <c r="A38" s="108" t="s">
        <v>16</v>
      </c>
      <c r="B38" s="256">
        <f>(B49+B60)/2</f>
        <v>0</v>
      </c>
      <c r="C38" s="68"/>
      <c r="D38" s="68"/>
      <c r="E38" s="68"/>
      <c r="F38" s="50"/>
      <c r="G38" s="50">
        <f>B38</f>
        <v>0</v>
      </c>
      <c r="H38" s="17">
        <f>(B49+B60)/2</f>
        <v>0</v>
      </c>
      <c r="N38" s="50"/>
      <c r="O38" s="50"/>
      <c r="P38" s="50"/>
      <c r="Q38" s="50"/>
      <c r="R38" s="50"/>
      <c r="S38" s="50"/>
      <c r="T38" s="50"/>
    </row>
    <row r="39" spans="1:21" ht="25.5">
      <c r="A39" s="108" t="s">
        <v>17</v>
      </c>
      <c r="B39" s="224" t="e">
        <f>B68*3*B71</f>
        <v>#DIV/0!</v>
      </c>
      <c r="C39" s="97"/>
      <c r="D39" s="98"/>
      <c r="E39" s="98"/>
      <c r="N39" s="50"/>
      <c r="O39" s="50"/>
      <c r="P39" s="50"/>
      <c r="Q39" s="50"/>
      <c r="R39" s="50"/>
      <c r="S39" s="50"/>
      <c r="T39" s="50"/>
      <c r="U39" s="211"/>
    </row>
    <row r="40" spans="1:20" ht="63.75">
      <c r="A40" s="108" t="s">
        <v>97</v>
      </c>
      <c r="B40" s="124">
        <f>B42*3+B42*3*0.25+B42*3*0.5+B42*3*0.75</f>
        <v>0</v>
      </c>
      <c r="C40" s="91"/>
      <c r="D40" s="92"/>
      <c r="E40" s="92"/>
      <c r="F40" s="50"/>
      <c r="G40" s="50">
        <f>B40</f>
        <v>0</v>
      </c>
      <c r="N40" s="50"/>
      <c r="O40" s="50"/>
      <c r="P40" s="50"/>
      <c r="Q40" s="50"/>
      <c r="R40" s="50"/>
      <c r="S40" s="50"/>
      <c r="T40" s="50"/>
    </row>
    <row r="41" spans="1:7" ht="12.75">
      <c r="A41" s="108"/>
      <c r="B41" s="124"/>
      <c r="C41" s="93"/>
      <c r="D41" s="93"/>
      <c r="E41" s="93"/>
      <c r="F41" s="93"/>
      <c r="G41" s="93">
        <f>SUM(G35:G40)</f>
        <v>0</v>
      </c>
    </row>
    <row r="42" spans="1:7" ht="12.75">
      <c r="A42" s="123" t="s">
        <v>18</v>
      </c>
      <c r="B42" s="124">
        <f>B20/12</f>
        <v>0</v>
      </c>
      <c r="C42" s="148" t="e">
        <f>B33+B35+B36+B37+B38+B39+B40</f>
        <v>#DIV/0!</v>
      </c>
      <c r="D42" s="149" t="e">
        <f>100*C42/B20</f>
        <v>#DIV/0!</v>
      </c>
      <c r="E42" s="50"/>
      <c r="G42" s="50"/>
    </row>
    <row r="43" spans="1:5" ht="39.75" customHeight="1">
      <c r="A43" s="126" t="s">
        <v>46</v>
      </c>
      <c r="B43" s="139"/>
      <c r="C43" s="68"/>
      <c r="D43" s="68"/>
      <c r="E43" s="50"/>
    </row>
    <row r="44" spans="1:7" ht="25.5">
      <c r="A44" s="114" t="s">
        <v>61</v>
      </c>
      <c r="B44" s="124">
        <f>B53*0.5*B45</f>
        <v>0</v>
      </c>
      <c r="C44" s="68"/>
      <c r="D44" s="68"/>
      <c r="E44" s="50"/>
      <c r="F44" s="21"/>
      <c r="G44" s="21"/>
    </row>
    <row r="45" spans="1:7" ht="25.5">
      <c r="A45" s="115" t="s">
        <v>124</v>
      </c>
      <c r="B45" s="102"/>
      <c r="C45" s="68"/>
      <c r="D45" s="68"/>
      <c r="E45" s="50"/>
      <c r="F45" s="21"/>
      <c r="G45" s="21"/>
    </row>
    <row r="46" spans="1:7" ht="25.5">
      <c r="A46" s="108" t="s">
        <v>79</v>
      </c>
      <c r="B46" s="102"/>
      <c r="C46" s="68"/>
      <c r="D46" s="68"/>
      <c r="E46" s="68"/>
      <c r="F46" s="50"/>
      <c r="G46" s="50">
        <f>C46</f>
        <v>0</v>
      </c>
    </row>
    <row r="47" spans="1:7" ht="25.5">
      <c r="A47" s="108" t="s">
        <v>14</v>
      </c>
      <c r="B47" s="102"/>
      <c r="C47" s="68"/>
      <c r="D47" s="68"/>
      <c r="E47" s="68"/>
      <c r="F47" s="50"/>
      <c r="G47" s="50">
        <f>B47</f>
        <v>0</v>
      </c>
    </row>
    <row r="48" spans="1:7" ht="51">
      <c r="A48" s="108" t="s">
        <v>98</v>
      </c>
      <c r="B48" s="102"/>
      <c r="C48" s="68"/>
      <c r="D48" s="68"/>
      <c r="E48" s="68"/>
      <c r="F48" s="50"/>
      <c r="G48" s="50">
        <f>B48</f>
        <v>0</v>
      </c>
    </row>
    <row r="49" spans="1:7" ht="25.5">
      <c r="A49" s="108" t="s">
        <v>16</v>
      </c>
      <c r="B49" s="102"/>
      <c r="C49" s="68"/>
      <c r="D49" s="68"/>
      <c r="E49" s="68"/>
      <c r="F49" s="50"/>
      <c r="G49" s="50">
        <f>B49</f>
        <v>0</v>
      </c>
    </row>
    <row r="50" spans="1:5" ht="25.5">
      <c r="A50" s="108" t="s">
        <v>17</v>
      </c>
      <c r="B50" s="124" t="e">
        <f>B68*3*B71/2</f>
        <v>#DIV/0!</v>
      </c>
      <c r="C50" s="97"/>
      <c r="D50" s="98"/>
      <c r="E50" s="98"/>
    </row>
    <row r="51" spans="1:7" ht="63.75">
      <c r="A51" s="108" t="s">
        <v>97</v>
      </c>
      <c r="B51" s="124">
        <f>B53*3+B53*3*0.25+B53*3*0.5+B53*3*0.75</f>
        <v>0</v>
      </c>
      <c r="C51" s="91"/>
      <c r="D51" s="92"/>
      <c r="E51" s="92"/>
      <c r="F51" s="50"/>
      <c r="G51" s="50">
        <f>B51</f>
        <v>0</v>
      </c>
    </row>
    <row r="52" spans="1:7" ht="12.75">
      <c r="A52" s="108"/>
      <c r="B52" s="124"/>
      <c r="C52" s="93"/>
      <c r="D52" s="93"/>
      <c r="E52" s="93"/>
      <c r="F52" s="93"/>
      <c r="G52" s="93">
        <f>SUM(G46:G51)</f>
        <v>0</v>
      </c>
    </row>
    <row r="53" spans="1:5" ht="12.75">
      <c r="A53" s="123" t="s">
        <v>18</v>
      </c>
      <c r="B53" s="124">
        <f>B21/12</f>
        <v>0</v>
      </c>
      <c r="C53" s="146" t="e">
        <f>B44+B46+B47+B48+B49+B50+B51</f>
        <v>#DIV/0!</v>
      </c>
      <c r="D53" s="146" t="e">
        <f>100*C53/B21</f>
        <v>#DIV/0!</v>
      </c>
      <c r="E53" s="50"/>
    </row>
    <row r="54" spans="1:5" ht="51">
      <c r="A54" s="126" t="s">
        <v>70</v>
      </c>
      <c r="B54" s="144"/>
      <c r="C54" s="68"/>
      <c r="D54" s="68"/>
      <c r="E54" s="50"/>
    </row>
    <row r="55" spans="1:5" ht="25.5">
      <c r="A55" s="114" t="s">
        <v>61</v>
      </c>
      <c r="B55" s="124">
        <f>B64*0.5*B56</f>
        <v>0</v>
      </c>
      <c r="C55" s="68"/>
      <c r="D55" s="68"/>
      <c r="E55" s="50"/>
    </row>
    <row r="56" spans="1:5" ht="25.5">
      <c r="A56" s="115" t="s">
        <v>124</v>
      </c>
      <c r="B56" s="102"/>
      <c r="C56" s="68"/>
      <c r="D56" s="68"/>
      <c r="E56" s="50"/>
    </row>
    <row r="57" spans="1:7" ht="25.5">
      <c r="A57" s="108" t="s">
        <v>79</v>
      </c>
      <c r="B57" s="102"/>
      <c r="C57" s="68"/>
      <c r="D57" s="68"/>
      <c r="E57" s="68"/>
      <c r="F57" s="50"/>
      <c r="G57" s="50">
        <f>C57</f>
        <v>0</v>
      </c>
    </row>
    <row r="58" spans="1:7" ht="25.5">
      <c r="A58" s="108" t="s">
        <v>14</v>
      </c>
      <c r="B58" s="102"/>
      <c r="C58" s="68"/>
      <c r="D58" s="68"/>
      <c r="E58" s="68"/>
      <c r="F58" s="50"/>
      <c r="G58" s="50">
        <f>B58</f>
        <v>0</v>
      </c>
    </row>
    <row r="59" spans="1:7" ht="38.25">
      <c r="A59" s="108" t="s">
        <v>15</v>
      </c>
      <c r="B59" s="102"/>
      <c r="C59" s="68"/>
      <c r="D59" s="68"/>
      <c r="E59" s="68"/>
      <c r="F59" s="50"/>
      <c r="G59" s="50">
        <f>B59</f>
        <v>0</v>
      </c>
    </row>
    <row r="60" spans="1:7" ht="25.5">
      <c r="A60" s="108" t="s">
        <v>16</v>
      </c>
      <c r="B60" s="102"/>
      <c r="C60" s="68"/>
      <c r="D60" s="68"/>
      <c r="E60" s="68"/>
      <c r="F60" s="50"/>
      <c r="G60" s="50">
        <f>B60</f>
        <v>0</v>
      </c>
    </row>
    <row r="61" spans="1:5" ht="25.5">
      <c r="A61" s="108" t="s">
        <v>17</v>
      </c>
      <c r="B61" s="124" t="e">
        <f>B68*3*B71*22</f>
        <v>#DIV/0!</v>
      </c>
      <c r="C61" s="264"/>
      <c r="D61" s="265"/>
      <c r="E61" s="98"/>
    </row>
    <row r="62" spans="1:7" ht="63.75">
      <c r="A62" s="108" t="s">
        <v>97</v>
      </c>
      <c r="B62" s="124">
        <f>B64*3+B64*3*0.25+B64*3*0.5+B64*3*0.75</f>
        <v>0</v>
      </c>
      <c r="C62" s="94"/>
      <c r="D62" s="266"/>
      <c r="E62" s="92"/>
      <c r="F62" s="50"/>
      <c r="G62" s="50">
        <f>B62</f>
        <v>0</v>
      </c>
    </row>
    <row r="63" spans="1:7" ht="12.75">
      <c r="A63" s="108"/>
      <c r="B63" s="124"/>
      <c r="C63" s="267"/>
      <c r="D63" s="267"/>
      <c r="E63" s="93"/>
      <c r="F63" s="93"/>
      <c r="G63" s="93">
        <f>SUM(G57:G62)</f>
        <v>0</v>
      </c>
    </row>
    <row r="64" spans="1:5" ht="12.75">
      <c r="A64" s="123" t="s">
        <v>18</v>
      </c>
      <c r="B64" s="124">
        <f>B22/12</f>
        <v>0</v>
      </c>
      <c r="C64" s="124" t="e">
        <f>B55+B57+B58+B59+B60+B61+B62</f>
        <v>#DIV/0!</v>
      </c>
      <c r="D64" s="124" t="e">
        <f>100*C64/B22</f>
        <v>#DIV/0!</v>
      </c>
      <c r="E64" s="50"/>
    </row>
    <row r="65" spans="1:5" ht="12.75">
      <c r="A65" s="111" t="s">
        <v>151</v>
      </c>
      <c r="B65" s="124" t="e">
        <f>100*B66/B67</f>
        <v>#DIV/0!</v>
      </c>
      <c r="C65" s="99" t="s">
        <v>49</v>
      </c>
      <c r="D65" s="100"/>
      <c r="E65" s="124" t="s">
        <v>50</v>
      </c>
    </row>
    <row r="66" spans="1:8" ht="25.5">
      <c r="A66" s="108" t="s">
        <v>137</v>
      </c>
      <c r="B66" s="102"/>
      <c r="C66" s="124" t="e">
        <f>B66/B29</f>
        <v>#DIV/0!</v>
      </c>
      <c r="D66" s="147"/>
      <c r="E66" s="146" t="e">
        <f>C66/222</f>
        <v>#DIV/0!</v>
      </c>
      <c r="F66" s="50"/>
      <c r="H66" s="17">
        <f>B29*B20</f>
        <v>0</v>
      </c>
    </row>
    <row r="67" spans="1:5" ht="12.75">
      <c r="A67" s="109" t="s">
        <v>19</v>
      </c>
      <c r="B67" s="102"/>
      <c r="C67" s="219" t="e">
        <f>B67/B29</f>
        <v>#DIV/0!</v>
      </c>
      <c r="D67" s="145"/>
      <c r="E67" s="68"/>
    </row>
    <row r="68" spans="1:5" ht="25.5">
      <c r="A68" s="111" t="s">
        <v>20</v>
      </c>
      <c r="B68" s="124" t="e">
        <f>B69/B70</f>
        <v>#DIV/0!</v>
      </c>
      <c r="C68" s="68"/>
      <c r="D68" s="68"/>
      <c r="E68" s="50"/>
    </row>
    <row r="69" spans="1:5" ht="25.5">
      <c r="A69" s="108" t="s">
        <v>125</v>
      </c>
      <c r="B69" s="102">
        <v>1</v>
      </c>
      <c r="C69" s="68"/>
      <c r="D69" s="68"/>
      <c r="E69" s="50"/>
    </row>
    <row r="70" spans="1:5" ht="25.5">
      <c r="A70" s="109" t="s">
        <v>126</v>
      </c>
      <c r="B70" s="124">
        <f>B3</f>
        <v>0</v>
      </c>
      <c r="C70" s="68"/>
      <c r="D70" s="68"/>
      <c r="E70" s="50"/>
    </row>
    <row r="71" spans="1:5" ht="25.5">
      <c r="A71" s="111" t="s">
        <v>21</v>
      </c>
      <c r="B71" s="124" t="e">
        <f>B72/B73</f>
        <v>#DIV/0!</v>
      </c>
      <c r="C71" s="68"/>
      <c r="D71" s="68"/>
      <c r="E71" s="50"/>
    </row>
    <row r="72" spans="1:9" ht="12.75">
      <c r="A72" s="108" t="s">
        <v>76</v>
      </c>
      <c r="B72" s="102"/>
      <c r="C72" s="101"/>
      <c r="D72" s="68"/>
      <c r="E72" s="50"/>
      <c r="F72" s="50"/>
      <c r="G72" s="50"/>
      <c r="H72" s="50"/>
      <c r="I72" s="50"/>
    </row>
    <row r="73" spans="1:9" ht="25.5">
      <c r="A73" s="109" t="s">
        <v>127</v>
      </c>
      <c r="B73" s="103"/>
      <c r="C73" s="68"/>
      <c r="D73" s="68"/>
      <c r="E73" s="50"/>
      <c r="F73" s="50"/>
      <c r="G73" s="50"/>
      <c r="H73" s="50"/>
      <c r="I73" s="50"/>
    </row>
    <row r="74" spans="1:12" s="32" customFormat="1" ht="12.75">
      <c r="A74" s="66"/>
      <c r="B74" s="68"/>
      <c r="C74" s="272"/>
      <c r="D74" s="272"/>
      <c r="E74" s="68"/>
      <c r="F74" s="50"/>
      <c r="G74" s="50"/>
      <c r="H74" s="50"/>
      <c r="I74" s="50"/>
      <c r="L74" s="68"/>
    </row>
    <row r="75" spans="1:12" s="32" customFormat="1" ht="12.75">
      <c r="A75" s="69"/>
      <c r="B75" s="67"/>
      <c r="C75" s="93"/>
      <c r="D75" s="93"/>
      <c r="E75" s="93"/>
      <c r="F75" s="50"/>
      <c r="G75" s="50" t="e">
        <f>G63/C73</f>
        <v>#DIV/0!</v>
      </c>
      <c r="H75" s="50"/>
      <c r="I75" s="50"/>
      <c r="L75" s="68"/>
    </row>
    <row r="76" spans="1:12" s="32" customFormat="1" ht="12.75">
      <c r="A76" s="69"/>
      <c r="B76" s="67"/>
      <c r="F76" s="50"/>
      <c r="G76" s="50"/>
      <c r="H76" s="50"/>
      <c r="I76" s="50"/>
      <c r="L76" s="68"/>
    </row>
    <row r="77" spans="1:12" s="32" customFormat="1" ht="12.75">
      <c r="A77" s="69"/>
      <c r="B77" s="67"/>
      <c r="L77" s="68"/>
    </row>
    <row r="78" spans="1:12" s="32" customFormat="1" ht="12.75">
      <c r="A78" s="69"/>
      <c r="B78" s="67"/>
      <c r="L78" s="68"/>
    </row>
    <row r="79" spans="1:12" s="32" customFormat="1" ht="12.75">
      <c r="A79" s="66"/>
      <c r="B79" s="67"/>
      <c r="L79" s="68"/>
    </row>
    <row r="80" spans="1:12" s="32" customFormat="1" ht="12.75">
      <c r="A80" s="66"/>
      <c r="B80" s="70"/>
      <c r="L80" s="68"/>
    </row>
    <row r="81" spans="1:12" s="32" customFormat="1" ht="12.75">
      <c r="A81" s="69"/>
      <c r="B81" s="67"/>
      <c r="L81" s="68"/>
    </row>
    <row r="82" spans="1:12" s="32" customFormat="1" ht="12.75">
      <c r="A82" s="69"/>
      <c r="B82" s="67"/>
      <c r="L82" s="68"/>
    </row>
    <row r="83" spans="1:12" s="32" customFormat="1" ht="12.75">
      <c r="A83" s="69"/>
      <c r="B83" s="67"/>
      <c r="L83" s="68"/>
    </row>
    <row r="84" spans="1:12" s="32" customFormat="1" ht="12.75">
      <c r="A84" s="69"/>
      <c r="B84" s="67"/>
      <c r="L84" s="68"/>
    </row>
    <row r="85" spans="1:12" s="32" customFormat="1" ht="12.75">
      <c r="A85" s="71"/>
      <c r="B85" s="67"/>
      <c r="L85" s="68"/>
    </row>
    <row r="86" spans="1:12" s="32" customFormat="1" ht="12.75">
      <c r="A86" s="69"/>
      <c r="B86" s="67"/>
      <c r="L86" s="68"/>
    </row>
    <row r="87" spans="1:12" s="32" customFormat="1" ht="12.75">
      <c r="A87" s="69"/>
      <c r="B87" s="67"/>
      <c r="L87" s="68"/>
    </row>
    <row r="88" spans="1:12" s="32" customFormat="1" ht="12.75">
      <c r="A88" s="69"/>
      <c r="B88" s="67"/>
      <c r="L88" s="68"/>
    </row>
    <row r="89" spans="1:12" s="32" customFormat="1" ht="12.75">
      <c r="A89" s="69"/>
      <c r="B89" s="67"/>
      <c r="L89" s="68"/>
    </row>
    <row r="90" spans="1:12" s="32" customFormat="1" ht="12.75">
      <c r="A90" s="69"/>
      <c r="B90" s="67"/>
      <c r="L90" s="68"/>
    </row>
    <row r="91" spans="1:12" s="32" customFormat="1" ht="12.75">
      <c r="A91" s="69"/>
      <c r="B91" s="67"/>
      <c r="L91" s="68"/>
    </row>
    <row r="92" spans="1:12" s="32" customFormat="1" ht="12.75">
      <c r="A92" s="69"/>
      <c r="B92" s="67"/>
      <c r="L92" s="68"/>
    </row>
    <row r="93" spans="1:12" s="32" customFormat="1" ht="12.75">
      <c r="A93" s="66"/>
      <c r="B93" s="67"/>
      <c r="L93" s="68"/>
    </row>
    <row r="94" spans="1:12" s="32" customFormat="1" ht="12.75">
      <c r="A94" s="71"/>
      <c r="B94" s="67"/>
      <c r="L94" s="68"/>
    </row>
    <row r="95" spans="1:12" s="32" customFormat="1" ht="12.75">
      <c r="A95" s="69"/>
      <c r="B95" s="67"/>
      <c r="L95" s="68"/>
    </row>
    <row r="96" spans="1:12" s="32" customFormat="1" ht="12.75">
      <c r="A96" s="69"/>
      <c r="B96" s="67"/>
      <c r="L96" s="68"/>
    </row>
    <row r="97" spans="1:12" s="32" customFormat="1" ht="12.75">
      <c r="A97" s="69"/>
      <c r="B97" s="67"/>
      <c r="L97" s="68"/>
    </row>
    <row r="98" spans="1:12" s="32" customFormat="1" ht="12.75">
      <c r="A98" s="69"/>
      <c r="B98" s="67"/>
      <c r="L98" s="68"/>
    </row>
    <row r="99" spans="1:12" s="32" customFormat="1" ht="12.75">
      <c r="A99" s="69"/>
      <c r="B99" s="67"/>
      <c r="L99" s="68"/>
    </row>
    <row r="100" spans="1:12" s="32" customFormat="1" ht="12.75">
      <c r="A100" s="69"/>
      <c r="B100" s="67"/>
      <c r="L100" s="68"/>
    </row>
    <row r="101" spans="1:12" s="32" customFormat="1" ht="18.75">
      <c r="A101" s="72"/>
      <c r="B101" s="73"/>
      <c r="L101" s="68"/>
    </row>
    <row r="102" spans="1:12" s="32" customFormat="1" ht="18.75">
      <c r="A102" s="72"/>
      <c r="B102" s="67"/>
      <c r="L102" s="68"/>
    </row>
    <row r="103" spans="1:12" s="32" customFormat="1" ht="12.75">
      <c r="A103" s="30"/>
      <c r="B103" s="73"/>
      <c r="L103" s="68"/>
    </row>
    <row r="104" spans="1:12" s="32" customFormat="1" ht="12.75">
      <c r="A104" s="29"/>
      <c r="B104" s="73"/>
      <c r="L104" s="68"/>
    </row>
    <row r="105" spans="1:12" s="32" customFormat="1" ht="12.75">
      <c r="A105" s="74"/>
      <c r="B105" s="73"/>
      <c r="L105" s="68"/>
    </row>
    <row r="106" spans="1:12" s="32" customFormat="1" ht="12.75">
      <c r="A106" s="31"/>
      <c r="B106" s="73"/>
      <c r="L106" s="68"/>
    </row>
    <row r="107" spans="1:12" s="32" customFormat="1" ht="12.75">
      <c r="A107" s="29"/>
      <c r="B107" s="73"/>
      <c r="L107" s="68"/>
    </row>
    <row r="108" spans="1:12" s="32" customFormat="1" ht="12.75">
      <c r="A108" s="29"/>
      <c r="B108" s="73"/>
      <c r="L108" s="68"/>
    </row>
    <row r="109" spans="1:12" s="32" customFormat="1" ht="12.75">
      <c r="A109" s="29"/>
      <c r="B109" s="73"/>
      <c r="L109" s="68"/>
    </row>
    <row r="110" spans="1:12" s="32" customFormat="1" ht="12.75">
      <c r="A110" s="29"/>
      <c r="B110" s="73"/>
      <c r="L110" s="68"/>
    </row>
    <row r="111" spans="1:12" s="32" customFormat="1" ht="12.75">
      <c r="A111" s="29"/>
      <c r="B111" s="73"/>
      <c r="L111" s="68"/>
    </row>
    <row r="112" spans="1:12" s="32" customFormat="1" ht="12.75">
      <c r="A112" s="29"/>
      <c r="B112" s="73"/>
      <c r="L112" s="68"/>
    </row>
    <row r="113" spans="1:12" s="32" customFormat="1" ht="12.75">
      <c r="A113" s="31"/>
      <c r="B113" s="73"/>
      <c r="L113" s="68"/>
    </row>
    <row r="114" spans="1:12" s="32" customFormat="1" ht="12.75">
      <c r="A114" s="29"/>
      <c r="B114" s="73"/>
      <c r="L114" s="68"/>
    </row>
    <row r="115" spans="1:12" s="32" customFormat="1" ht="12.75">
      <c r="A115" s="29"/>
      <c r="B115" s="73"/>
      <c r="L115" s="68"/>
    </row>
    <row r="116" spans="1:12" s="32" customFormat="1" ht="12.75">
      <c r="A116" s="29"/>
      <c r="B116" s="73"/>
      <c r="L116" s="68"/>
    </row>
    <row r="117" spans="1:12" s="32" customFormat="1" ht="12.75">
      <c r="A117" s="29"/>
      <c r="B117" s="73"/>
      <c r="L117" s="68"/>
    </row>
    <row r="118" spans="1:12" s="32" customFormat="1" ht="12.75">
      <c r="A118" s="29"/>
      <c r="B118" s="73"/>
      <c r="L118" s="68"/>
    </row>
    <row r="119" spans="1:12" s="32" customFormat="1" ht="12.75">
      <c r="A119" s="29"/>
      <c r="B119" s="73"/>
      <c r="L119" s="68"/>
    </row>
    <row r="120" spans="1:12" s="32" customFormat="1" ht="12.75">
      <c r="A120" s="30"/>
      <c r="B120" s="73"/>
      <c r="L120" s="68"/>
    </row>
    <row r="121" spans="1:12" s="32" customFormat="1" ht="12.75">
      <c r="A121" s="31"/>
      <c r="B121" s="73"/>
      <c r="L121" s="68"/>
    </row>
    <row r="122" spans="1:12" s="32" customFormat="1" ht="12.75">
      <c r="A122" s="31"/>
      <c r="B122" s="73"/>
      <c r="L122" s="68"/>
    </row>
    <row r="123" spans="1:12" s="32" customFormat="1" ht="12.75">
      <c r="A123" s="31"/>
      <c r="B123" s="73"/>
      <c r="L123" s="68"/>
    </row>
    <row r="124" spans="1:12" s="32" customFormat="1" ht="12.75">
      <c r="A124" s="31"/>
      <c r="B124" s="73"/>
      <c r="L124" s="68"/>
    </row>
    <row r="125" spans="1:12" s="32" customFormat="1" ht="12.75">
      <c r="A125" s="31"/>
      <c r="B125" s="73"/>
      <c r="L125" s="68"/>
    </row>
    <row r="126" spans="1:12" s="32" customFormat="1" ht="12.75">
      <c r="A126" s="31"/>
      <c r="B126" s="73"/>
      <c r="L126" s="68"/>
    </row>
    <row r="127" spans="1:12" s="32" customFormat="1" ht="12.75">
      <c r="A127" s="31"/>
      <c r="B127" s="73"/>
      <c r="L127" s="68"/>
    </row>
    <row r="128" spans="1:12" s="32" customFormat="1" ht="12.75">
      <c r="A128" s="31"/>
      <c r="B128" s="73"/>
      <c r="L128" s="68"/>
    </row>
    <row r="129" spans="1:12" s="32" customFormat="1" ht="12.75">
      <c r="A129" s="31"/>
      <c r="B129" s="73"/>
      <c r="L129" s="68"/>
    </row>
    <row r="130" spans="1:12" s="32" customFormat="1" ht="12.75">
      <c r="A130" s="31"/>
      <c r="B130" s="73"/>
      <c r="L130" s="68"/>
    </row>
    <row r="131" spans="1:12" s="32" customFormat="1" ht="12.75">
      <c r="A131" s="31"/>
      <c r="B131" s="73"/>
      <c r="L131" s="68"/>
    </row>
    <row r="132" spans="1:12" s="32" customFormat="1" ht="12.75">
      <c r="A132" s="31"/>
      <c r="B132" s="73"/>
      <c r="L132" s="68"/>
    </row>
    <row r="133" spans="1:12" s="32" customFormat="1" ht="12.75">
      <c r="A133" s="31"/>
      <c r="B133" s="73"/>
      <c r="L133" s="68"/>
    </row>
    <row r="134" spans="1:12" s="32" customFormat="1" ht="12.75">
      <c r="A134" s="31"/>
      <c r="B134" s="73"/>
      <c r="L134" s="68"/>
    </row>
    <row r="135" spans="1:12" s="32" customFormat="1" ht="12.75">
      <c r="A135" s="31"/>
      <c r="B135" s="73"/>
      <c r="L135" s="68"/>
    </row>
    <row r="136" spans="1:12" s="32" customFormat="1" ht="12.75">
      <c r="A136" s="31"/>
      <c r="B136" s="73"/>
      <c r="L136" s="68"/>
    </row>
    <row r="137" spans="1:12" s="32" customFormat="1" ht="12.75">
      <c r="A137" s="30"/>
      <c r="B137" s="73"/>
      <c r="L137" s="68"/>
    </row>
    <row r="138" spans="1:12" s="32" customFormat="1" ht="12.75">
      <c r="A138" s="31"/>
      <c r="B138" s="73"/>
      <c r="L138" s="68"/>
    </row>
    <row r="139" spans="1:12" s="32" customFormat="1" ht="12.75">
      <c r="A139" s="29"/>
      <c r="B139" s="73"/>
      <c r="L139" s="68"/>
    </row>
    <row r="140" spans="1:12" s="32" customFormat="1" ht="12.75">
      <c r="A140" s="29"/>
      <c r="B140" s="73"/>
      <c r="L140" s="68"/>
    </row>
    <row r="141" spans="1:12" s="32" customFormat="1" ht="12.75">
      <c r="A141" s="29"/>
      <c r="B141" s="73"/>
      <c r="L141" s="68"/>
    </row>
    <row r="142" spans="1:12" s="32" customFormat="1" ht="12.75">
      <c r="A142" s="29"/>
      <c r="B142" s="73"/>
      <c r="L142" s="68"/>
    </row>
    <row r="143" spans="1:12" s="32" customFormat="1" ht="12.75">
      <c r="A143" s="29"/>
      <c r="B143" s="73"/>
      <c r="L143" s="68"/>
    </row>
    <row r="144" spans="1:12" s="32" customFormat="1" ht="12.75">
      <c r="A144" s="29"/>
      <c r="B144" s="73"/>
      <c r="L144" s="68"/>
    </row>
    <row r="145" spans="1:12" s="32" customFormat="1" ht="12.75">
      <c r="A145" s="31"/>
      <c r="B145" s="73"/>
      <c r="L145" s="68"/>
    </row>
    <row r="146" spans="1:12" s="32" customFormat="1" ht="12.75">
      <c r="A146" s="29"/>
      <c r="B146" s="73"/>
      <c r="L146" s="68"/>
    </row>
    <row r="147" spans="1:12" s="32" customFormat="1" ht="12.75">
      <c r="A147" s="29"/>
      <c r="B147" s="73"/>
      <c r="L147" s="68"/>
    </row>
    <row r="148" spans="1:12" s="32" customFormat="1" ht="12.75">
      <c r="A148" s="29"/>
      <c r="B148" s="73"/>
      <c r="L148" s="68"/>
    </row>
    <row r="149" spans="1:12" s="32" customFormat="1" ht="12.75">
      <c r="A149" s="29"/>
      <c r="B149" s="73"/>
      <c r="L149" s="68"/>
    </row>
    <row r="150" spans="1:12" s="32" customFormat="1" ht="12.75">
      <c r="A150" s="29"/>
      <c r="B150" s="73"/>
      <c r="L150" s="68"/>
    </row>
    <row r="151" spans="1:12" s="32" customFormat="1" ht="12.75">
      <c r="A151" s="29"/>
      <c r="B151" s="73"/>
      <c r="L151" s="68"/>
    </row>
    <row r="152" spans="1:12" s="32" customFormat="1" ht="12.75">
      <c r="A152" s="31"/>
      <c r="B152" s="73"/>
      <c r="L152" s="68"/>
    </row>
    <row r="153" spans="1:12" s="32" customFormat="1" ht="12.75">
      <c r="A153" s="30"/>
      <c r="B153" s="73"/>
      <c r="L153" s="68"/>
    </row>
    <row r="154" spans="1:12" s="32" customFormat="1" ht="12.75">
      <c r="A154" s="31"/>
      <c r="B154" s="73"/>
      <c r="L154" s="68"/>
    </row>
    <row r="155" spans="1:12" s="32" customFormat="1" ht="12.75">
      <c r="A155" s="29"/>
      <c r="B155" s="73"/>
      <c r="L155" s="68"/>
    </row>
    <row r="156" spans="1:12" s="32" customFormat="1" ht="12.75">
      <c r="A156" s="29"/>
      <c r="B156" s="73"/>
      <c r="L156" s="68"/>
    </row>
    <row r="157" spans="1:12" s="32" customFormat="1" ht="12.75">
      <c r="A157" s="29"/>
      <c r="B157" s="73"/>
      <c r="L157" s="68"/>
    </row>
    <row r="158" spans="1:12" s="32" customFormat="1" ht="12.75">
      <c r="A158" s="29"/>
      <c r="B158" s="73"/>
      <c r="L158" s="68"/>
    </row>
    <row r="159" spans="1:12" s="32" customFormat="1" ht="12.75">
      <c r="A159" s="29"/>
      <c r="B159" s="73"/>
      <c r="L159" s="68"/>
    </row>
    <row r="160" spans="1:12" s="32" customFormat="1" ht="12.75">
      <c r="A160" s="29"/>
      <c r="B160" s="73"/>
      <c r="L160" s="68"/>
    </row>
    <row r="161" spans="1:12" s="32" customFormat="1" ht="12.75">
      <c r="A161" s="31"/>
      <c r="B161" s="73"/>
      <c r="L161" s="68"/>
    </row>
    <row r="162" spans="1:12" s="32" customFormat="1" ht="12.75">
      <c r="A162" s="29"/>
      <c r="B162" s="73"/>
      <c r="L162" s="68"/>
    </row>
    <row r="163" spans="1:12" s="32" customFormat="1" ht="12.75">
      <c r="A163" s="29"/>
      <c r="B163" s="73"/>
      <c r="L163" s="68"/>
    </row>
    <row r="164" spans="1:12" s="32" customFormat="1" ht="12.75">
      <c r="A164" s="29"/>
      <c r="B164" s="73"/>
      <c r="L164" s="68"/>
    </row>
    <row r="165" spans="1:12" s="32" customFormat="1" ht="12.75">
      <c r="A165" s="29"/>
      <c r="B165" s="73"/>
      <c r="L165" s="68"/>
    </row>
    <row r="166" spans="1:12" s="32" customFormat="1" ht="12.75">
      <c r="A166" s="29"/>
      <c r="B166" s="73"/>
      <c r="L166" s="68"/>
    </row>
    <row r="167" spans="1:12" s="32" customFormat="1" ht="12.75">
      <c r="A167" s="31"/>
      <c r="B167" s="73"/>
      <c r="L167" s="68"/>
    </row>
    <row r="168" spans="1:12" s="32" customFormat="1" ht="12.75">
      <c r="A168" s="75"/>
      <c r="B168" s="67"/>
      <c r="L168" s="68"/>
    </row>
    <row r="169" spans="1:12" s="32" customFormat="1" ht="12.75">
      <c r="A169" s="75"/>
      <c r="B169" s="67"/>
      <c r="L169" s="68"/>
    </row>
    <row r="170" spans="1:12" s="32" customFormat="1" ht="12.75">
      <c r="A170" s="75"/>
      <c r="B170" s="67"/>
      <c r="L170" s="68"/>
    </row>
    <row r="171" spans="1:12" s="32" customFormat="1" ht="12.75">
      <c r="A171" s="75"/>
      <c r="B171" s="67"/>
      <c r="L171" s="68"/>
    </row>
    <row r="172" spans="1:12" s="32" customFormat="1" ht="12.75">
      <c r="A172" s="75"/>
      <c r="B172" s="67"/>
      <c r="L172" s="68"/>
    </row>
    <row r="173" spans="1:12" s="32" customFormat="1" ht="12.75">
      <c r="A173" s="75"/>
      <c r="B173" s="67"/>
      <c r="L173" s="68"/>
    </row>
    <row r="174" spans="1:12" s="32" customFormat="1" ht="12.75">
      <c r="A174" s="75"/>
      <c r="B174" s="67"/>
      <c r="L174" s="68"/>
    </row>
    <row r="175" spans="1:12" s="32" customFormat="1" ht="12.75">
      <c r="A175" s="75"/>
      <c r="B175" s="67"/>
      <c r="L175" s="68"/>
    </row>
    <row r="176" spans="1:12" s="32" customFormat="1" ht="12.75">
      <c r="A176" s="75"/>
      <c r="B176" s="67"/>
      <c r="L176" s="68"/>
    </row>
    <row r="177" spans="1:12" s="32" customFormat="1" ht="12.75">
      <c r="A177" s="75"/>
      <c r="B177" s="67"/>
      <c r="L177" s="68"/>
    </row>
    <row r="178" spans="1:12" s="32" customFormat="1" ht="12.75">
      <c r="A178" s="75"/>
      <c r="B178" s="67"/>
      <c r="L178" s="68"/>
    </row>
    <row r="179" spans="1:12" s="32" customFormat="1" ht="12.75">
      <c r="A179" s="75"/>
      <c r="B179" s="67"/>
      <c r="L179" s="68"/>
    </row>
    <row r="180" spans="1:12" s="32" customFormat="1" ht="12.75">
      <c r="A180" s="75"/>
      <c r="B180" s="67"/>
      <c r="L180" s="68"/>
    </row>
    <row r="181" spans="1:12" s="32" customFormat="1" ht="12.75">
      <c r="A181" s="75"/>
      <c r="B181" s="67"/>
      <c r="L181" s="68"/>
    </row>
    <row r="182" spans="1:12" s="32" customFormat="1" ht="12.75">
      <c r="A182" s="75"/>
      <c r="B182" s="67"/>
      <c r="L182" s="68"/>
    </row>
    <row r="183" spans="1:12" s="32" customFormat="1" ht="12.75">
      <c r="A183" s="75"/>
      <c r="B183" s="67"/>
      <c r="L183" s="68"/>
    </row>
    <row r="184" spans="1:12" s="32" customFormat="1" ht="12.75">
      <c r="A184" s="75"/>
      <c r="B184" s="67"/>
      <c r="L184" s="68"/>
    </row>
    <row r="185" spans="1:12" s="32" customFormat="1" ht="12.75">
      <c r="A185" s="75"/>
      <c r="B185" s="67"/>
      <c r="L185" s="68"/>
    </row>
    <row r="186" spans="1:12" s="32" customFormat="1" ht="12.75">
      <c r="A186" s="75"/>
      <c r="B186" s="67"/>
      <c r="L186" s="68"/>
    </row>
    <row r="187" spans="1:12" s="32" customFormat="1" ht="12.75">
      <c r="A187" s="75"/>
      <c r="B187" s="67"/>
      <c r="L187" s="68"/>
    </row>
    <row r="188" spans="1:12" s="32" customFormat="1" ht="12.75">
      <c r="A188" s="75"/>
      <c r="B188" s="67"/>
      <c r="L188" s="68"/>
    </row>
    <row r="189" spans="1:12" s="32" customFormat="1" ht="12.75">
      <c r="A189" s="75"/>
      <c r="B189" s="67"/>
      <c r="L189" s="68"/>
    </row>
    <row r="190" spans="1:12" s="32" customFormat="1" ht="12.75">
      <c r="A190" s="75"/>
      <c r="B190" s="67"/>
      <c r="L190" s="68"/>
    </row>
    <row r="191" spans="1:12" s="32" customFormat="1" ht="12.75">
      <c r="A191" s="75"/>
      <c r="B191" s="67"/>
      <c r="L191" s="68"/>
    </row>
    <row r="192" spans="1:12" s="32" customFormat="1" ht="12.75">
      <c r="A192" s="75"/>
      <c r="B192" s="67"/>
      <c r="L192" s="68"/>
    </row>
    <row r="193" spans="1:12" s="32" customFormat="1" ht="12.75">
      <c r="A193" s="75"/>
      <c r="B193" s="67"/>
      <c r="L193" s="68"/>
    </row>
    <row r="194" spans="1:12" s="32" customFormat="1" ht="12.75">
      <c r="A194" s="75"/>
      <c r="B194" s="67"/>
      <c r="L194" s="68"/>
    </row>
    <row r="195" spans="1:12" s="32" customFormat="1" ht="12.75">
      <c r="A195" s="75"/>
      <c r="B195" s="67"/>
      <c r="L195" s="68"/>
    </row>
    <row r="196" spans="1:12" s="32" customFormat="1" ht="12.75">
      <c r="A196" s="75"/>
      <c r="B196" s="67"/>
      <c r="L196" s="68"/>
    </row>
    <row r="197" spans="1:12" s="32" customFormat="1" ht="12.75">
      <c r="A197" s="75"/>
      <c r="B197" s="67"/>
      <c r="L197" s="68"/>
    </row>
    <row r="198" spans="1:12" s="32" customFormat="1" ht="12.75">
      <c r="A198" s="75"/>
      <c r="B198" s="67"/>
      <c r="L198" s="68"/>
    </row>
    <row r="199" spans="1:12" s="32" customFormat="1" ht="12.75">
      <c r="A199" s="75"/>
      <c r="B199" s="67"/>
      <c r="L199" s="68"/>
    </row>
    <row r="200" spans="1:12" s="32" customFormat="1" ht="12.75">
      <c r="A200" s="75"/>
      <c r="B200" s="67"/>
      <c r="L200" s="68"/>
    </row>
    <row r="201" spans="1:12" s="32" customFormat="1" ht="12.75">
      <c r="A201" s="75"/>
      <c r="B201" s="67"/>
      <c r="L201" s="68"/>
    </row>
    <row r="202" spans="1:12" s="32" customFormat="1" ht="12.75">
      <c r="A202" s="75"/>
      <c r="B202" s="67"/>
      <c r="L202" s="68"/>
    </row>
    <row r="203" spans="1:12" s="32" customFormat="1" ht="12.75">
      <c r="A203" s="75"/>
      <c r="B203" s="67"/>
      <c r="L203" s="68"/>
    </row>
    <row r="204" spans="1:12" s="32" customFormat="1" ht="12.75">
      <c r="A204" s="75"/>
      <c r="B204" s="67"/>
      <c r="L204" s="68"/>
    </row>
    <row r="205" spans="1:12" s="32" customFormat="1" ht="12.75">
      <c r="A205" s="75"/>
      <c r="B205" s="67"/>
      <c r="L205" s="68"/>
    </row>
    <row r="206" spans="1:12" s="32" customFormat="1" ht="12.75">
      <c r="A206" s="75"/>
      <c r="B206" s="67"/>
      <c r="L206" s="68"/>
    </row>
    <row r="207" spans="1:12" s="32" customFormat="1" ht="12.75">
      <c r="A207" s="75"/>
      <c r="B207" s="67"/>
      <c r="L207" s="68"/>
    </row>
    <row r="208" spans="1:12" s="32" customFormat="1" ht="12.75">
      <c r="A208" s="75"/>
      <c r="B208" s="67"/>
      <c r="L208" s="68"/>
    </row>
    <row r="209" spans="1:12" s="32" customFormat="1" ht="12.75">
      <c r="A209" s="75"/>
      <c r="B209" s="67"/>
      <c r="L209" s="68"/>
    </row>
    <row r="210" spans="1:12" s="32" customFormat="1" ht="12.75">
      <c r="A210" s="75"/>
      <c r="B210" s="67"/>
      <c r="L210" s="68"/>
    </row>
    <row r="211" spans="1:12" s="32" customFormat="1" ht="12.75">
      <c r="A211" s="75"/>
      <c r="B211" s="67"/>
      <c r="L211" s="68"/>
    </row>
    <row r="212" spans="1:12" s="32" customFormat="1" ht="12.75">
      <c r="A212" s="75"/>
      <c r="B212" s="67"/>
      <c r="L212" s="68"/>
    </row>
    <row r="213" spans="1:12" s="32" customFormat="1" ht="12.75">
      <c r="A213" s="75"/>
      <c r="B213" s="67"/>
      <c r="L213" s="68"/>
    </row>
    <row r="214" spans="1:12" s="32" customFormat="1" ht="12.75">
      <c r="A214" s="75"/>
      <c r="B214" s="67"/>
      <c r="L214" s="68"/>
    </row>
    <row r="215" spans="1:12" s="32" customFormat="1" ht="12.75">
      <c r="A215" s="75"/>
      <c r="B215" s="67"/>
      <c r="L215" s="68"/>
    </row>
    <row r="216" spans="1:12" s="32" customFormat="1" ht="12.75">
      <c r="A216" s="75"/>
      <c r="B216" s="67"/>
      <c r="L216" s="68"/>
    </row>
    <row r="217" spans="1:12" s="32" customFormat="1" ht="12.75">
      <c r="A217" s="75"/>
      <c r="B217" s="67"/>
      <c r="L217" s="68"/>
    </row>
    <row r="218" spans="1:12" s="32" customFormat="1" ht="12.75">
      <c r="A218" s="75"/>
      <c r="B218" s="67"/>
      <c r="L218" s="68"/>
    </row>
    <row r="219" spans="1:12" s="32" customFormat="1" ht="12.75">
      <c r="A219" s="75"/>
      <c r="B219" s="67"/>
      <c r="L219" s="68"/>
    </row>
    <row r="220" spans="1:12" s="32" customFormat="1" ht="12.75">
      <c r="A220" s="75"/>
      <c r="B220" s="67"/>
      <c r="L220" s="68"/>
    </row>
    <row r="221" spans="1:12" s="32" customFormat="1" ht="12.75">
      <c r="A221" s="75"/>
      <c r="B221" s="67"/>
      <c r="L221" s="68"/>
    </row>
    <row r="222" spans="1:12" s="32" customFormat="1" ht="12.75">
      <c r="A222" s="75"/>
      <c r="B222" s="67"/>
      <c r="L222" s="68"/>
    </row>
    <row r="223" spans="1:12" s="32" customFormat="1" ht="12.75">
      <c r="A223" s="75"/>
      <c r="B223" s="67"/>
      <c r="L223" s="68"/>
    </row>
    <row r="224" spans="1:12" s="32" customFormat="1" ht="12.75">
      <c r="A224" s="75"/>
      <c r="B224" s="67"/>
      <c r="L224" s="68"/>
    </row>
    <row r="225" spans="1:12" s="32" customFormat="1" ht="12.75">
      <c r="A225" s="75"/>
      <c r="B225" s="67"/>
      <c r="L225" s="68"/>
    </row>
    <row r="226" spans="1:12" s="32" customFormat="1" ht="12.75">
      <c r="A226" s="75"/>
      <c r="B226" s="67"/>
      <c r="L226" s="68"/>
    </row>
    <row r="227" spans="1:12" s="32" customFormat="1" ht="12.75">
      <c r="A227" s="75"/>
      <c r="B227" s="67"/>
      <c r="L227" s="68"/>
    </row>
    <row r="228" spans="1:12" s="32" customFormat="1" ht="12.75">
      <c r="A228" s="75"/>
      <c r="B228" s="67"/>
      <c r="L228" s="68"/>
    </row>
    <row r="229" spans="1:12" s="32" customFormat="1" ht="12.75">
      <c r="A229" s="75"/>
      <c r="B229" s="67"/>
      <c r="L229" s="68"/>
    </row>
    <row r="230" spans="1:12" s="32" customFormat="1" ht="12.75">
      <c r="A230" s="75"/>
      <c r="B230" s="67"/>
      <c r="L230" s="68"/>
    </row>
    <row r="231" spans="1:12" s="32" customFormat="1" ht="12.75">
      <c r="A231" s="75"/>
      <c r="B231" s="67"/>
      <c r="L231" s="68"/>
    </row>
    <row r="232" spans="1:12" s="32" customFormat="1" ht="12.75">
      <c r="A232" s="75"/>
      <c r="B232" s="67"/>
      <c r="L232" s="68"/>
    </row>
    <row r="233" spans="1:12" s="32" customFormat="1" ht="12.75">
      <c r="A233" s="75"/>
      <c r="B233" s="67"/>
      <c r="L233" s="68"/>
    </row>
    <row r="234" spans="1:12" s="32" customFormat="1" ht="12.75">
      <c r="A234" s="75"/>
      <c r="B234" s="67"/>
      <c r="L234" s="68"/>
    </row>
    <row r="235" spans="1:12" s="32" customFormat="1" ht="12.75">
      <c r="A235" s="75"/>
      <c r="B235" s="67"/>
      <c r="L235" s="68"/>
    </row>
    <row r="236" spans="1:12" s="32" customFormat="1" ht="12.75">
      <c r="A236" s="75"/>
      <c r="B236" s="67"/>
      <c r="L236" s="68"/>
    </row>
    <row r="237" spans="1:12" s="32" customFormat="1" ht="12.75">
      <c r="A237" s="75"/>
      <c r="B237" s="67"/>
      <c r="L237" s="68"/>
    </row>
    <row r="238" spans="1:12" s="32" customFormat="1" ht="12.75">
      <c r="A238" s="75"/>
      <c r="B238" s="67"/>
      <c r="L238" s="68"/>
    </row>
    <row r="239" spans="1:12" s="32" customFormat="1" ht="12.75">
      <c r="A239" s="75"/>
      <c r="B239" s="67"/>
      <c r="L239" s="68"/>
    </row>
    <row r="240" spans="1:12" s="32" customFormat="1" ht="12.75">
      <c r="A240" s="75"/>
      <c r="B240" s="67"/>
      <c r="L240" s="68"/>
    </row>
    <row r="241" spans="1:12" s="32" customFormat="1" ht="12.75">
      <c r="A241" s="75"/>
      <c r="B241" s="67"/>
      <c r="L241" s="68"/>
    </row>
    <row r="242" spans="1:12" s="32" customFormat="1" ht="12.75">
      <c r="A242" s="75"/>
      <c r="B242" s="67"/>
      <c r="L242" s="68"/>
    </row>
    <row r="243" spans="1:12" s="32" customFormat="1" ht="12.75">
      <c r="A243" s="75"/>
      <c r="B243" s="67"/>
      <c r="L243" s="68"/>
    </row>
    <row r="244" spans="1:12" s="32" customFormat="1" ht="12.75">
      <c r="A244" s="75"/>
      <c r="B244" s="67"/>
      <c r="L244" s="68"/>
    </row>
    <row r="245" spans="1:12" s="32" customFormat="1" ht="12.75">
      <c r="A245" s="75"/>
      <c r="B245" s="67"/>
      <c r="L245" s="68"/>
    </row>
    <row r="246" spans="1:12" s="32" customFormat="1" ht="12.75">
      <c r="A246" s="75"/>
      <c r="B246" s="67"/>
      <c r="L246" s="68"/>
    </row>
    <row r="247" spans="1:12" s="32" customFormat="1" ht="12.75">
      <c r="A247" s="75"/>
      <c r="B247" s="67"/>
      <c r="L247" s="68"/>
    </row>
    <row r="248" spans="1:12" s="32" customFormat="1" ht="12.75">
      <c r="A248" s="75"/>
      <c r="B248" s="67"/>
      <c r="L248" s="68"/>
    </row>
    <row r="249" spans="1:12" s="32" customFormat="1" ht="12.75">
      <c r="A249" s="75"/>
      <c r="B249" s="67"/>
      <c r="L249" s="68"/>
    </row>
    <row r="250" spans="1:12" s="32" customFormat="1" ht="12.75">
      <c r="A250" s="75"/>
      <c r="B250" s="67"/>
      <c r="L250" s="68"/>
    </row>
    <row r="251" spans="1:12" s="32" customFormat="1" ht="12.75">
      <c r="A251" s="75"/>
      <c r="B251" s="67"/>
      <c r="L251" s="68"/>
    </row>
    <row r="252" spans="1:12" s="32" customFormat="1" ht="12.75">
      <c r="A252" s="75"/>
      <c r="B252" s="67"/>
      <c r="L252" s="68"/>
    </row>
    <row r="253" spans="1:12" s="32" customFormat="1" ht="12.75">
      <c r="A253" s="75"/>
      <c r="B253" s="67"/>
      <c r="L253" s="68"/>
    </row>
    <row r="254" spans="1:12" s="32" customFormat="1" ht="12.75">
      <c r="A254" s="75"/>
      <c r="B254" s="67"/>
      <c r="L254" s="68"/>
    </row>
    <row r="255" spans="1:12" s="32" customFormat="1" ht="12.75">
      <c r="A255" s="75"/>
      <c r="B255" s="67"/>
      <c r="L255" s="68"/>
    </row>
    <row r="256" spans="1:12" s="32" customFormat="1" ht="12.75">
      <c r="A256" s="75"/>
      <c r="B256" s="67"/>
      <c r="L256" s="68"/>
    </row>
    <row r="257" spans="1:12" s="32" customFormat="1" ht="12.75">
      <c r="A257" s="75"/>
      <c r="B257" s="67"/>
      <c r="L257" s="68"/>
    </row>
    <row r="258" spans="1:12" s="32" customFormat="1" ht="12.75">
      <c r="A258" s="75"/>
      <c r="B258" s="67"/>
      <c r="L258" s="68"/>
    </row>
    <row r="259" spans="1:12" s="32" customFormat="1" ht="12.75">
      <c r="A259" s="75"/>
      <c r="B259" s="67"/>
      <c r="L259" s="68"/>
    </row>
    <row r="260" spans="1:12" s="32" customFormat="1" ht="12.75">
      <c r="A260" s="75"/>
      <c r="B260" s="67"/>
      <c r="L260" s="68"/>
    </row>
    <row r="261" spans="1:12" s="32" customFormat="1" ht="12.75">
      <c r="A261" s="75"/>
      <c r="B261" s="67"/>
      <c r="L261" s="68"/>
    </row>
    <row r="262" spans="1:12" s="32" customFormat="1" ht="12.75">
      <c r="A262" s="75"/>
      <c r="B262" s="67"/>
      <c r="L262" s="68"/>
    </row>
    <row r="263" spans="1:12" s="32" customFormat="1" ht="12.75">
      <c r="A263" s="75"/>
      <c r="B263" s="67"/>
      <c r="L263" s="68"/>
    </row>
    <row r="264" spans="1:12" s="32" customFormat="1" ht="12.75">
      <c r="A264" s="75"/>
      <c r="B264" s="67"/>
      <c r="L264" s="68"/>
    </row>
    <row r="265" spans="1:12" s="32" customFormat="1" ht="12.75">
      <c r="A265" s="75"/>
      <c r="B265" s="67"/>
      <c r="L265" s="68"/>
    </row>
    <row r="266" spans="1:12" s="32" customFormat="1" ht="12.75">
      <c r="A266" s="75"/>
      <c r="B266" s="67"/>
      <c r="L266" s="68"/>
    </row>
    <row r="267" spans="1:12" s="32" customFormat="1" ht="12.75">
      <c r="A267" s="75"/>
      <c r="B267" s="67"/>
      <c r="L267" s="68"/>
    </row>
    <row r="268" spans="1:12" s="32" customFormat="1" ht="12.75">
      <c r="A268" s="75"/>
      <c r="B268" s="67"/>
      <c r="L268" s="68"/>
    </row>
    <row r="269" spans="1:12" s="32" customFormat="1" ht="12.75">
      <c r="A269" s="75"/>
      <c r="B269" s="67"/>
      <c r="L269" s="68"/>
    </row>
    <row r="270" spans="1:12" s="32" customFormat="1" ht="12.75">
      <c r="A270" s="75"/>
      <c r="B270" s="67"/>
      <c r="L270" s="68"/>
    </row>
    <row r="271" spans="1:12" s="32" customFormat="1" ht="12.75">
      <c r="A271" s="75"/>
      <c r="B271" s="67"/>
      <c r="L271" s="68"/>
    </row>
    <row r="272" spans="1:12" s="32" customFormat="1" ht="12.75">
      <c r="A272" s="75"/>
      <c r="B272" s="67"/>
      <c r="L272" s="68"/>
    </row>
    <row r="273" spans="1:12" s="32" customFormat="1" ht="12.75">
      <c r="A273" s="75"/>
      <c r="B273" s="67"/>
      <c r="L273" s="68"/>
    </row>
    <row r="274" spans="1:12" s="32" customFormat="1" ht="12.75">
      <c r="A274" s="75"/>
      <c r="B274" s="67"/>
      <c r="L274" s="68"/>
    </row>
    <row r="275" spans="1:12" s="32" customFormat="1" ht="12.75">
      <c r="A275" s="75"/>
      <c r="B275" s="67"/>
      <c r="L275" s="68"/>
    </row>
    <row r="276" spans="1:12" s="32" customFormat="1" ht="12.75">
      <c r="A276" s="75"/>
      <c r="B276" s="67"/>
      <c r="L276" s="68"/>
    </row>
    <row r="277" spans="1:12" s="32" customFormat="1" ht="12.75">
      <c r="A277" s="75"/>
      <c r="B277" s="67"/>
      <c r="L277" s="68"/>
    </row>
    <row r="278" spans="1:12" s="32" customFormat="1" ht="12.75">
      <c r="A278" s="75"/>
      <c r="B278" s="67"/>
      <c r="L278" s="68"/>
    </row>
    <row r="279" spans="1:12" s="32" customFormat="1" ht="12.75">
      <c r="A279" s="75"/>
      <c r="B279" s="67"/>
      <c r="L279" s="68"/>
    </row>
    <row r="280" spans="1:12" s="32" customFormat="1" ht="12.75">
      <c r="A280" s="75"/>
      <c r="B280" s="67"/>
      <c r="L280" s="68"/>
    </row>
    <row r="281" spans="1:12" s="32" customFormat="1" ht="12.75">
      <c r="A281" s="75"/>
      <c r="B281" s="67"/>
      <c r="L281" s="68"/>
    </row>
    <row r="282" spans="1:12" s="32" customFormat="1" ht="12.75">
      <c r="A282" s="75"/>
      <c r="B282" s="67"/>
      <c r="L282" s="68"/>
    </row>
    <row r="283" spans="1:12" s="32" customFormat="1" ht="12.75">
      <c r="A283" s="75"/>
      <c r="B283" s="67"/>
      <c r="L283" s="68"/>
    </row>
    <row r="284" spans="1:12" s="32" customFormat="1" ht="12.75">
      <c r="A284" s="75"/>
      <c r="B284" s="67"/>
      <c r="L284" s="68"/>
    </row>
    <row r="285" spans="1:12" s="32" customFormat="1" ht="12.75">
      <c r="A285" s="75"/>
      <c r="B285" s="67"/>
      <c r="L285" s="68"/>
    </row>
    <row r="286" spans="1:12" s="32" customFormat="1" ht="12.75">
      <c r="A286" s="75"/>
      <c r="B286" s="67"/>
      <c r="L286" s="68"/>
    </row>
    <row r="287" spans="1:12" s="32" customFormat="1" ht="12.75">
      <c r="A287" s="75"/>
      <c r="B287" s="67"/>
      <c r="L287" s="68"/>
    </row>
    <row r="288" spans="1:12" s="32" customFormat="1" ht="12.75">
      <c r="A288" s="75"/>
      <c r="B288" s="67"/>
      <c r="L288" s="68"/>
    </row>
    <row r="289" spans="1:12" s="32" customFormat="1" ht="12.75">
      <c r="A289" s="75"/>
      <c r="B289" s="67"/>
      <c r="L289" s="68"/>
    </row>
    <row r="290" spans="1:12" s="32" customFormat="1" ht="12.75">
      <c r="A290" s="75"/>
      <c r="B290" s="67"/>
      <c r="L290" s="68"/>
    </row>
    <row r="291" spans="1:12" s="32" customFormat="1" ht="12.75">
      <c r="A291" s="75"/>
      <c r="B291" s="67"/>
      <c r="L291" s="68"/>
    </row>
    <row r="292" spans="1:12" s="32" customFormat="1" ht="12.75">
      <c r="A292" s="75"/>
      <c r="B292" s="67"/>
      <c r="L292" s="68"/>
    </row>
    <row r="293" spans="1:12" s="32" customFormat="1" ht="12.75">
      <c r="A293" s="75"/>
      <c r="B293" s="67"/>
      <c r="L293" s="68"/>
    </row>
    <row r="294" spans="1:12" s="32" customFormat="1" ht="12.75">
      <c r="A294" s="75"/>
      <c r="B294" s="67"/>
      <c r="L294" s="68"/>
    </row>
    <row r="295" spans="1:12" s="32" customFormat="1" ht="12.75">
      <c r="A295" s="75"/>
      <c r="B295" s="67"/>
      <c r="L295" s="68"/>
    </row>
    <row r="296" spans="1:12" s="32" customFormat="1" ht="12.75">
      <c r="A296" s="75"/>
      <c r="B296" s="67"/>
      <c r="L296" s="68"/>
    </row>
    <row r="297" spans="1:12" s="32" customFormat="1" ht="12.75">
      <c r="A297" s="75"/>
      <c r="B297" s="67"/>
      <c r="L297" s="68"/>
    </row>
    <row r="298" spans="1:12" s="32" customFormat="1" ht="12.75">
      <c r="A298" s="75"/>
      <c r="B298" s="67"/>
      <c r="L298" s="68"/>
    </row>
    <row r="299" spans="1:12" s="32" customFormat="1" ht="12.75">
      <c r="A299" s="75"/>
      <c r="B299" s="67"/>
      <c r="L299" s="68"/>
    </row>
    <row r="300" spans="1:12" s="32" customFormat="1" ht="12.75">
      <c r="A300" s="75"/>
      <c r="B300" s="67"/>
      <c r="L300" s="68"/>
    </row>
    <row r="301" spans="1:12" s="32" customFormat="1" ht="12.75">
      <c r="A301" s="75"/>
      <c r="B301" s="67"/>
      <c r="L301" s="68"/>
    </row>
    <row r="302" spans="1:12" s="32" customFormat="1" ht="12.75">
      <c r="A302" s="75"/>
      <c r="B302" s="67"/>
      <c r="L302" s="68"/>
    </row>
    <row r="303" spans="1:12" s="32" customFormat="1" ht="12.75">
      <c r="A303" s="75"/>
      <c r="B303" s="67"/>
      <c r="L303" s="68"/>
    </row>
    <row r="304" spans="1:12" s="32" customFormat="1" ht="12.75">
      <c r="A304" s="75"/>
      <c r="B304" s="67"/>
      <c r="L304" s="68"/>
    </row>
    <row r="305" spans="1:12" s="32" customFormat="1" ht="12.75">
      <c r="A305" s="75"/>
      <c r="B305" s="67"/>
      <c r="L305" s="68"/>
    </row>
    <row r="306" spans="1:12" s="32" customFormat="1" ht="12.75">
      <c r="A306" s="75"/>
      <c r="B306" s="67"/>
      <c r="L306" s="68"/>
    </row>
    <row r="307" spans="1:12" s="32" customFormat="1" ht="12.75">
      <c r="A307" s="75"/>
      <c r="B307" s="67"/>
      <c r="L307" s="68"/>
    </row>
    <row r="308" spans="1:12" s="32" customFormat="1" ht="12.75">
      <c r="A308" s="75"/>
      <c r="B308" s="67"/>
      <c r="L308" s="68"/>
    </row>
    <row r="309" spans="1:12" s="32" customFormat="1" ht="12.75">
      <c r="A309" s="75"/>
      <c r="B309" s="67"/>
      <c r="L309" s="68"/>
    </row>
    <row r="310" spans="1:12" s="32" customFormat="1" ht="12.75">
      <c r="A310" s="75"/>
      <c r="B310" s="67"/>
      <c r="L310" s="68"/>
    </row>
    <row r="311" spans="1:12" s="32" customFormat="1" ht="12.75">
      <c r="A311" s="75"/>
      <c r="B311" s="67"/>
      <c r="L311" s="68"/>
    </row>
    <row r="312" spans="1:12" s="32" customFormat="1" ht="12.75">
      <c r="A312" s="75"/>
      <c r="B312" s="67"/>
      <c r="L312" s="68"/>
    </row>
    <row r="313" spans="1:12" s="32" customFormat="1" ht="12.75">
      <c r="A313" s="75"/>
      <c r="B313" s="67"/>
      <c r="L313" s="68"/>
    </row>
    <row r="314" spans="1:12" s="32" customFormat="1" ht="12.75">
      <c r="A314" s="75"/>
      <c r="B314" s="67"/>
      <c r="L314" s="68"/>
    </row>
    <row r="315" spans="1:12" s="32" customFormat="1" ht="12.75">
      <c r="A315" s="75"/>
      <c r="B315" s="67"/>
      <c r="L315" s="68"/>
    </row>
    <row r="316" spans="1:12" s="32" customFormat="1" ht="12.75">
      <c r="A316" s="75"/>
      <c r="B316" s="67"/>
      <c r="L316" s="68"/>
    </row>
    <row r="317" spans="1:12" s="32" customFormat="1" ht="12.75">
      <c r="A317" s="75"/>
      <c r="B317" s="67"/>
      <c r="L317" s="68"/>
    </row>
    <row r="318" spans="1:12" s="32" customFormat="1" ht="12.75">
      <c r="A318" s="75"/>
      <c r="B318" s="67"/>
      <c r="L318" s="68"/>
    </row>
    <row r="319" spans="1:12" s="32" customFormat="1" ht="12.75">
      <c r="A319" s="75"/>
      <c r="B319" s="67"/>
      <c r="L319" s="68"/>
    </row>
    <row r="320" spans="1:12" s="32" customFormat="1" ht="12.75">
      <c r="A320" s="75"/>
      <c r="B320" s="67"/>
      <c r="L320" s="68"/>
    </row>
    <row r="321" spans="1:12" s="32" customFormat="1" ht="12.75">
      <c r="A321" s="75"/>
      <c r="B321" s="67"/>
      <c r="L321" s="68"/>
    </row>
    <row r="322" spans="1:12" s="32" customFormat="1" ht="12.75">
      <c r="A322" s="75"/>
      <c r="B322" s="67"/>
      <c r="L322" s="68"/>
    </row>
    <row r="323" spans="1:12" s="32" customFormat="1" ht="12.75">
      <c r="A323" s="75"/>
      <c r="B323" s="67"/>
      <c r="L323" s="68"/>
    </row>
    <row r="324" spans="1:12" s="32" customFormat="1" ht="12.75">
      <c r="A324" s="75"/>
      <c r="B324" s="67"/>
      <c r="L324" s="68"/>
    </row>
    <row r="325" spans="1:12" s="32" customFormat="1" ht="12.75">
      <c r="A325" s="75"/>
      <c r="B325" s="67"/>
      <c r="L325" s="68"/>
    </row>
    <row r="326" spans="1:12" s="32" customFormat="1" ht="12.75">
      <c r="A326" s="75"/>
      <c r="B326" s="67"/>
      <c r="L326" s="68"/>
    </row>
    <row r="327" spans="1:12" s="32" customFormat="1" ht="12.75">
      <c r="A327" s="75"/>
      <c r="B327" s="67"/>
      <c r="L327" s="68"/>
    </row>
    <row r="328" spans="1:12" s="32" customFormat="1" ht="12.75">
      <c r="A328" s="75"/>
      <c r="B328" s="67"/>
      <c r="L328" s="68"/>
    </row>
    <row r="329" spans="1:12" s="32" customFormat="1" ht="12.75">
      <c r="A329" s="75"/>
      <c r="B329" s="67"/>
      <c r="L329" s="68"/>
    </row>
    <row r="330" spans="1:12" s="32" customFormat="1" ht="12.75">
      <c r="A330" s="75"/>
      <c r="B330" s="67"/>
      <c r="L330" s="68"/>
    </row>
    <row r="331" spans="1:12" s="32" customFormat="1" ht="12.75">
      <c r="A331" s="75"/>
      <c r="B331" s="67"/>
      <c r="L331" s="68"/>
    </row>
    <row r="332" spans="1:12" s="32" customFormat="1" ht="12.75">
      <c r="A332" s="75"/>
      <c r="B332" s="67"/>
      <c r="L332" s="68"/>
    </row>
    <row r="333" spans="1:12" s="32" customFormat="1" ht="12.75">
      <c r="A333" s="75"/>
      <c r="B333" s="67"/>
      <c r="L333" s="68"/>
    </row>
    <row r="334" spans="1:12" s="32" customFormat="1" ht="12.75">
      <c r="A334" s="75"/>
      <c r="B334" s="67"/>
      <c r="L334" s="68"/>
    </row>
    <row r="335" spans="1:12" s="32" customFormat="1" ht="12.75">
      <c r="A335" s="75"/>
      <c r="B335" s="67"/>
      <c r="L335" s="68"/>
    </row>
    <row r="336" spans="1:12" s="32" customFormat="1" ht="12.75">
      <c r="A336" s="75"/>
      <c r="B336" s="67"/>
      <c r="L336" s="68"/>
    </row>
    <row r="337" spans="1:12" s="32" customFormat="1" ht="12.75">
      <c r="A337" s="75"/>
      <c r="B337" s="67"/>
      <c r="L337" s="68"/>
    </row>
    <row r="338" spans="1:12" s="32" customFormat="1" ht="12.75">
      <c r="A338" s="75"/>
      <c r="B338" s="67"/>
      <c r="L338" s="68"/>
    </row>
    <row r="339" spans="1:12" s="32" customFormat="1" ht="12.75">
      <c r="A339" s="75"/>
      <c r="B339" s="67"/>
      <c r="L339" s="68"/>
    </row>
    <row r="340" spans="1:12" s="32" customFormat="1" ht="12.75">
      <c r="A340" s="75"/>
      <c r="B340" s="67"/>
      <c r="L340" s="68"/>
    </row>
    <row r="341" spans="1:12" s="32" customFormat="1" ht="12.75">
      <c r="A341" s="75"/>
      <c r="B341" s="67"/>
      <c r="L341" s="68"/>
    </row>
    <row r="342" spans="1:12" s="32" customFormat="1" ht="12.75">
      <c r="A342" s="75"/>
      <c r="B342" s="67"/>
      <c r="L342" s="68"/>
    </row>
    <row r="343" spans="1:12" s="32" customFormat="1" ht="12.75">
      <c r="A343" s="75"/>
      <c r="B343" s="67"/>
      <c r="L343" s="68"/>
    </row>
    <row r="344" spans="1:12" s="32" customFormat="1" ht="12.75">
      <c r="A344" s="75"/>
      <c r="B344" s="67"/>
      <c r="L344" s="68"/>
    </row>
    <row r="345" spans="1:12" s="32" customFormat="1" ht="12.75">
      <c r="A345" s="75"/>
      <c r="B345" s="67"/>
      <c r="L345" s="68"/>
    </row>
    <row r="346" spans="1:12" s="32" customFormat="1" ht="12.75">
      <c r="A346" s="75"/>
      <c r="B346" s="67"/>
      <c r="L346" s="68"/>
    </row>
    <row r="347" spans="1:12" s="32" customFormat="1" ht="12.75">
      <c r="A347" s="75"/>
      <c r="B347" s="67"/>
      <c r="L347" s="68"/>
    </row>
    <row r="348" spans="1:12" s="32" customFormat="1" ht="12.75">
      <c r="A348" s="75"/>
      <c r="B348" s="67"/>
      <c r="L348" s="68"/>
    </row>
    <row r="349" spans="1:12" s="32" customFormat="1" ht="12.75">
      <c r="A349" s="75"/>
      <c r="B349" s="67"/>
      <c r="L349" s="68"/>
    </row>
    <row r="350" spans="1:12" s="32" customFormat="1" ht="12.75">
      <c r="A350" s="75"/>
      <c r="B350" s="67"/>
      <c r="L350" s="68"/>
    </row>
    <row r="351" spans="1:12" s="32" customFormat="1" ht="12.75">
      <c r="A351" s="75"/>
      <c r="B351" s="67"/>
      <c r="L351" s="68"/>
    </row>
    <row r="352" spans="1:12" s="32" customFormat="1" ht="12.75">
      <c r="A352" s="75"/>
      <c r="B352" s="67"/>
      <c r="L352" s="68"/>
    </row>
    <row r="353" spans="1:12" s="32" customFormat="1" ht="12.75">
      <c r="A353" s="75"/>
      <c r="B353" s="67"/>
      <c r="L353" s="68"/>
    </row>
    <row r="354" spans="1:12" s="32" customFormat="1" ht="12.75">
      <c r="A354" s="75"/>
      <c r="B354" s="67"/>
      <c r="L354" s="68"/>
    </row>
    <row r="355" spans="1:12" s="32" customFormat="1" ht="12.75">
      <c r="A355" s="75"/>
      <c r="B355" s="67"/>
      <c r="L355" s="68"/>
    </row>
    <row r="356" spans="1:12" s="32" customFormat="1" ht="12.75">
      <c r="A356" s="75"/>
      <c r="B356" s="67"/>
      <c r="L356" s="68"/>
    </row>
    <row r="357" spans="1:12" s="32" customFormat="1" ht="12.75">
      <c r="A357" s="75"/>
      <c r="B357" s="67"/>
      <c r="L357" s="68"/>
    </row>
    <row r="358" spans="1:12" s="32" customFormat="1" ht="12.75">
      <c r="A358" s="75"/>
      <c r="B358" s="67"/>
      <c r="L358" s="68"/>
    </row>
    <row r="359" spans="1:12" s="32" customFormat="1" ht="12.75">
      <c r="A359" s="75"/>
      <c r="B359" s="67"/>
      <c r="L359" s="68"/>
    </row>
    <row r="360" spans="1:12" s="32" customFormat="1" ht="12.75">
      <c r="A360" s="75"/>
      <c r="B360" s="67"/>
      <c r="L360" s="68"/>
    </row>
    <row r="361" spans="1:12" s="32" customFormat="1" ht="12.75">
      <c r="A361" s="75"/>
      <c r="B361" s="67"/>
      <c r="L361" s="68"/>
    </row>
    <row r="362" spans="1:12" s="32" customFormat="1" ht="12.75">
      <c r="A362" s="75"/>
      <c r="B362" s="67"/>
      <c r="L362" s="68"/>
    </row>
    <row r="363" spans="1:12" s="32" customFormat="1" ht="12.75">
      <c r="A363" s="75"/>
      <c r="B363" s="67"/>
      <c r="L363" s="68"/>
    </row>
    <row r="364" spans="1:12" s="32" customFormat="1" ht="12.75">
      <c r="A364" s="75"/>
      <c r="B364" s="67"/>
      <c r="L364" s="68"/>
    </row>
    <row r="365" spans="1:12" s="32" customFormat="1" ht="12.75">
      <c r="A365" s="75"/>
      <c r="B365" s="67"/>
      <c r="L365" s="68"/>
    </row>
    <row r="366" spans="1:12" s="32" customFormat="1" ht="12.75">
      <c r="A366" s="75"/>
      <c r="B366" s="67"/>
      <c r="L366" s="68"/>
    </row>
    <row r="367" spans="1:12" s="32" customFormat="1" ht="12.75">
      <c r="A367" s="75"/>
      <c r="B367" s="67"/>
      <c r="L367" s="68"/>
    </row>
    <row r="368" spans="1:12" s="32" customFormat="1" ht="12.75">
      <c r="A368" s="75"/>
      <c r="B368" s="67"/>
      <c r="L368" s="68"/>
    </row>
    <row r="369" spans="1:12" s="32" customFormat="1" ht="12.75">
      <c r="A369" s="75"/>
      <c r="B369" s="67"/>
      <c r="L369" s="68"/>
    </row>
    <row r="370" spans="1:12" s="32" customFormat="1" ht="12.75">
      <c r="A370" s="75"/>
      <c r="B370" s="67"/>
      <c r="L370" s="68"/>
    </row>
    <row r="371" spans="1:12" s="32" customFormat="1" ht="12.75">
      <c r="A371" s="75"/>
      <c r="B371" s="67"/>
      <c r="L371" s="68"/>
    </row>
    <row r="372" spans="1:12" s="32" customFormat="1" ht="12.75">
      <c r="A372" s="75"/>
      <c r="B372" s="67"/>
      <c r="L372" s="68"/>
    </row>
    <row r="373" spans="1:12" s="32" customFormat="1" ht="12.75">
      <c r="A373" s="75"/>
      <c r="B373" s="67"/>
      <c r="L373" s="68"/>
    </row>
    <row r="374" spans="1:12" s="32" customFormat="1" ht="12.75">
      <c r="A374" s="75"/>
      <c r="B374" s="67"/>
      <c r="L374" s="68"/>
    </row>
    <row r="375" spans="1:12" s="32" customFormat="1" ht="12.75">
      <c r="A375" s="75"/>
      <c r="B375" s="67"/>
      <c r="L375" s="68"/>
    </row>
    <row r="376" spans="1:12" s="32" customFormat="1" ht="12.75">
      <c r="A376" s="75"/>
      <c r="B376" s="67"/>
      <c r="L376" s="68"/>
    </row>
    <row r="377" spans="1:12" s="32" customFormat="1" ht="12.75">
      <c r="A377" s="75"/>
      <c r="B377" s="67"/>
      <c r="L377" s="68"/>
    </row>
    <row r="378" spans="1:12" s="32" customFormat="1" ht="12.75">
      <c r="A378" s="75"/>
      <c r="B378" s="67"/>
      <c r="L378" s="68"/>
    </row>
    <row r="379" spans="1:12" s="32" customFormat="1" ht="12.75">
      <c r="A379" s="75"/>
      <c r="B379" s="67"/>
      <c r="L379" s="68"/>
    </row>
    <row r="380" spans="1:12" s="32" customFormat="1" ht="12.75">
      <c r="A380" s="75"/>
      <c r="B380" s="67"/>
      <c r="L380" s="68"/>
    </row>
    <row r="381" spans="1:12" s="32" customFormat="1" ht="12.75">
      <c r="A381" s="75"/>
      <c r="B381" s="67"/>
      <c r="L381" s="68"/>
    </row>
    <row r="382" spans="1:12" s="32" customFormat="1" ht="12.75">
      <c r="A382" s="75"/>
      <c r="B382" s="67"/>
      <c r="L382" s="68"/>
    </row>
    <row r="383" spans="1:12" s="32" customFormat="1" ht="12.75">
      <c r="A383" s="75"/>
      <c r="B383" s="67"/>
      <c r="L383" s="68"/>
    </row>
    <row r="384" spans="1:12" s="32" customFormat="1" ht="12.75">
      <c r="A384" s="75"/>
      <c r="B384" s="67"/>
      <c r="L384" s="68"/>
    </row>
    <row r="385" spans="1:12" s="32" customFormat="1" ht="12.75">
      <c r="A385" s="75"/>
      <c r="B385" s="67"/>
      <c r="L385" s="68"/>
    </row>
    <row r="386" spans="1:12" s="32" customFormat="1" ht="12.75">
      <c r="A386" s="75"/>
      <c r="B386" s="67"/>
      <c r="L386" s="68"/>
    </row>
    <row r="387" spans="1:12" s="32" customFormat="1" ht="12.75">
      <c r="A387" s="75"/>
      <c r="B387" s="67"/>
      <c r="L387" s="68"/>
    </row>
    <row r="388" spans="1:12" s="32" customFormat="1" ht="12.75">
      <c r="A388" s="75"/>
      <c r="B388" s="67"/>
      <c r="L388" s="68"/>
    </row>
    <row r="389" spans="1:12" s="32" customFormat="1" ht="12.75">
      <c r="A389" s="75"/>
      <c r="B389" s="67"/>
      <c r="L389" s="68"/>
    </row>
    <row r="390" spans="1:12" s="32" customFormat="1" ht="12.75">
      <c r="A390" s="75"/>
      <c r="B390" s="67"/>
      <c r="L390" s="68"/>
    </row>
    <row r="391" spans="1:12" s="32" customFormat="1" ht="12.75">
      <c r="A391" s="75"/>
      <c r="B391" s="67"/>
      <c r="L391" s="68"/>
    </row>
    <row r="392" spans="1:12" s="32" customFormat="1" ht="12.75">
      <c r="A392" s="75"/>
      <c r="B392" s="67"/>
      <c r="L392" s="68"/>
    </row>
    <row r="393" spans="1:12" s="32" customFormat="1" ht="12.75">
      <c r="A393" s="75"/>
      <c r="B393" s="67"/>
      <c r="L393" s="68"/>
    </row>
    <row r="394" spans="1:12" s="32" customFormat="1" ht="12.75">
      <c r="A394" s="75"/>
      <c r="B394" s="67"/>
      <c r="L394" s="68"/>
    </row>
    <row r="395" spans="1:12" s="32" customFormat="1" ht="12.75">
      <c r="A395" s="75"/>
      <c r="B395" s="67"/>
      <c r="L395" s="68"/>
    </row>
    <row r="396" spans="1:12" s="32" customFormat="1" ht="12.75">
      <c r="A396" s="75"/>
      <c r="B396" s="67"/>
      <c r="L396" s="68"/>
    </row>
    <row r="397" spans="1:12" s="32" customFormat="1" ht="12.75">
      <c r="A397" s="75"/>
      <c r="B397" s="67"/>
      <c r="L397" s="68"/>
    </row>
    <row r="398" spans="1:12" s="32" customFormat="1" ht="12.75">
      <c r="A398" s="75"/>
      <c r="B398" s="67"/>
      <c r="L398" s="68"/>
    </row>
    <row r="399" spans="1:12" s="32" customFormat="1" ht="12.75">
      <c r="A399" s="75"/>
      <c r="B399" s="67"/>
      <c r="L399" s="68"/>
    </row>
    <row r="400" spans="1:12" s="32" customFormat="1" ht="12.75">
      <c r="A400" s="75"/>
      <c r="B400" s="67"/>
      <c r="L400" s="68"/>
    </row>
    <row r="401" spans="1:12" s="32" customFormat="1" ht="12.75">
      <c r="A401" s="75"/>
      <c r="B401" s="67"/>
      <c r="L401" s="68"/>
    </row>
    <row r="402" spans="1:12" s="32" customFormat="1" ht="12.75">
      <c r="A402" s="75"/>
      <c r="B402" s="67"/>
      <c r="L402" s="68"/>
    </row>
    <row r="403" spans="1:12" s="32" customFormat="1" ht="12.75">
      <c r="A403" s="75"/>
      <c r="B403" s="67"/>
      <c r="L403" s="68"/>
    </row>
    <row r="404" spans="1:12" s="32" customFormat="1" ht="12.75">
      <c r="A404" s="75"/>
      <c r="B404" s="67"/>
      <c r="L404" s="68"/>
    </row>
    <row r="405" spans="1:12" s="32" customFormat="1" ht="12.75">
      <c r="A405" s="75"/>
      <c r="B405" s="67"/>
      <c r="L405" s="68"/>
    </row>
    <row r="406" spans="1:12" s="32" customFormat="1" ht="12.75">
      <c r="A406" s="75"/>
      <c r="B406" s="67"/>
      <c r="L406" s="68"/>
    </row>
    <row r="407" spans="1:12" s="32" customFormat="1" ht="12.75">
      <c r="A407" s="75"/>
      <c r="B407" s="67"/>
      <c r="L407" s="68"/>
    </row>
    <row r="408" spans="1:12" s="32" customFormat="1" ht="12.75">
      <c r="A408" s="75"/>
      <c r="B408" s="67"/>
      <c r="L408" s="68"/>
    </row>
    <row r="409" spans="1:12" s="32" customFormat="1" ht="12.75">
      <c r="A409" s="75"/>
      <c r="B409" s="67"/>
      <c r="L409" s="68"/>
    </row>
    <row r="410" spans="1:12" s="32" customFormat="1" ht="12.75">
      <c r="A410" s="75"/>
      <c r="B410" s="67"/>
      <c r="L410" s="68"/>
    </row>
    <row r="411" spans="1:12" s="32" customFormat="1" ht="12.75">
      <c r="A411" s="75"/>
      <c r="B411" s="67"/>
      <c r="L411" s="68"/>
    </row>
    <row r="412" spans="1:12" s="32" customFormat="1" ht="12.75">
      <c r="A412" s="75"/>
      <c r="B412" s="67"/>
      <c r="L412" s="68"/>
    </row>
    <row r="413" spans="1:12" s="32" customFormat="1" ht="12.75">
      <c r="A413" s="75"/>
      <c r="B413" s="67"/>
      <c r="L413" s="68"/>
    </row>
    <row r="414" spans="1:12" s="32" customFormat="1" ht="12.75">
      <c r="A414" s="75"/>
      <c r="B414" s="67"/>
      <c r="L414" s="68"/>
    </row>
    <row r="415" spans="1:12" s="32" customFormat="1" ht="12.75">
      <c r="A415" s="75"/>
      <c r="B415" s="67"/>
      <c r="L415" s="68"/>
    </row>
    <row r="416" spans="1:12" s="32" customFormat="1" ht="12.75">
      <c r="A416" s="75"/>
      <c r="B416" s="67"/>
      <c r="L416" s="68"/>
    </row>
    <row r="417" spans="1:12" s="32" customFormat="1" ht="12.75">
      <c r="A417" s="75"/>
      <c r="B417" s="67"/>
      <c r="L417" s="68"/>
    </row>
    <row r="418" spans="1:12" s="32" customFormat="1" ht="12.75">
      <c r="A418" s="75"/>
      <c r="B418" s="67"/>
      <c r="L418" s="68"/>
    </row>
    <row r="419" spans="1:12" s="32" customFormat="1" ht="12.75">
      <c r="A419" s="75"/>
      <c r="B419" s="67"/>
      <c r="L419" s="68"/>
    </row>
    <row r="420" spans="1:12" s="32" customFormat="1" ht="12.75">
      <c r="A420" s="75"/>
      <c r="B420" s="67"/>
      <c r="L420" s="68"/>
    </row>
    <row r="421" spans="1:12" s="32" customFormat="1" ht="12.75">
      <c r="A421" s="75"/>
      <c r="B421" s="67"/>
      <c r="L421" s="68"/>
    </row>
    <row r="422" spans="1:12" s="32" customFormat="1" ht="12.75">
      <c r="A422" s="75"/>
      <c r="B422" s="67"/>
      <c r="L422" s="68"/>
    </row>
    <row r="423" spans="1:12" s="32" customFormat="1" ht="12.75">
      <c r="A423" s="75"/>
      <c r="B423" s="67"/>
      <c r="L423" s="68"/>
    </row>
    <row r="424" spans="1:12" s="32" customFormat="1" ht="12.75">
      <c r="A424" s="75"/>
      <c r="B424" s="67"/>
      <c r="L424" s="68"/>
    </row>
    <row r="425" spans="1:12" s="32" customFormat="1" ht="12.75">
      <c r="A425" s="75"/>
      <c r="B425" s="67"/>
      <c r="L425" s="68"/>
    </row>
    <row r="426" spans="1:12" s="32" customFormat="1" ht="12.75">
      <c r="A426" s="75"/>
      <c r="B426" s="67"/>
      <c r="L426" s="68"/>
    </row>
    <row r="427" spans="1:12" s="32" customFormat="1" ht="12.75">
      <c r="A427" s="75"/>
      <c r="B427" s="67"/>
      <c r="L427" s="68"/>
    </row>
    <row r="428" spans="1:12" s="32" customFormat="1" ht="12.75">
      <c r="A428" s="75"/>
      <c r="B428" s="67"/>
      <c r="L428" s="68"/>
    </row>
    <row r="429" spans="1:12" s="32" customFormat="1" ht="12.75">
      <c r="A429" s="75"/>
      <c r="B429" s="67"/>
      <c r="L429" s="68"/>
    </row>
    <row r="430" spans="1:12" s="32" customFormat="1" ht="12.75">
      <c r="A430" s="75"/>
      <c r="B430" s="67"/>
      <c r="L430" s="68"/>
    </row>
    <row r="431" spans="1:12" s="32" customFormat="1" ht="12.75">
      <c r="A431" s="75"/>
      <c r="B431" s="67"/>
      <c r="L431" s="68"/>
    </row>
    <row r="432" spans="1:12" s="32" customFormat="1" ht="12.75">
      <c r="A432" s="75"/>
      <c r="B432" s="67"/>
      <c r="L432" s="68"/>
    </row>
    <row r="433" spans="1:12" s="32" customFormat="1" ht="12.75">
      <c r="A433" s="75"/>
      <c r="B433" s="67"/>
      <c r="L433" s="68"/>
    </row>
    <row r="434" spans="1:12" s="32" customFormat="1" ht="12.75">
      <c r="A434" s="75"/>
      <c r="B434" s="67"/>
      <c r="L434" s="68"/>
    </row>
    <row r="435" spans="1:12" s="32" customFormat="1" ht="12.75">
      <c r="A435" s="75"/>
      <c r="B435" s="67"/>
      <c r="L435" s="68"/>
    </row>
    <row r="436" spans="1:12" s="32" customFormat="1" ht="12.75">
      <c r="A436" s="75"/>
      <c r="B436" s="67"/>
      <c r="L436" s="68"/>
    </row>
    <row r="437" spans="1:12" s="32" customFormat="1" ht="12.75">
      <c r="A437" s="75"/>
      <c r="B437" s="67"/>
      <c r="L437" s="68"/>
    </row>
    <row r="438" spans="1:12" s="32" customFormat="1" ht="12.75">
      <c r="A438" s="75"/>
      <c r="B438" s="67"/>
      <c r="L438" s="68"/>
    </row>
    <row r="439" spans="1:12" s="32" customFormat="1" ht="12.75">
      <c r="A439" s="75"/>
      <c r="B439" s="67"/>
      <c r="L439" s="68"/>
    </row>
    <row r="440" spans="1:12" s="32" customFormat="1" ht="12.75">
      <c r="A440" s="75"/>
      <c r="B440" s="67"/>
      <c r="L440" s="68"/>
    </row>
    <row r="441" spans="1:12" s="32" customFormat="1" ht="12.75">
      <c r="A441" s="75"/>
      <c r="B441" s="67"/>
      <c r="L441" s="68"/>
    </row>
    <row r="442" spans="1:12" s="32" customFormat="1" ht="12.75">
      <c r="A442" s="75"/>
      <c r="B442" s="67"/>
      <c r="L442" s="68"/>
    </row>
    <row r="443" spans="1:12" s="32" customFormat="1" ht="12.75">
      <c r="A443" s="75"/>
      <c r="B443" s="67"/>
      <c r="L443" s="68"/>
    </row>
    <row r="444" spans="1:12" s="32" customFormat="1" ht="12.75">
      <c r="A444" s="75"/>
      <c r="B444" s="67"/>
      <c r="L444" s="68"/>
    </row>
    <row r="445" spans="1:12" s="32" customFormat="1" ht="12.75">
      <c r="A445" s="75"/>
      <c r="B445" s="67"/>
      <c r="L445" s="68"/>
    </row>
    <row r="446" spans="1:12" s="32" customFormat="1" ht="12.75">
      <c r="A446" s="75"/>
      <c r="B446" s="67"/>
      <c r="L446" s="68"/>
    </row>
    <row r="447" spans="1:12" s="32" customFormat="1" ht="12.75">
      <c r="A447" s="75"/>
      <c r="B447" s="67"/>
      <c r="L447" s="68"/>
    </row>
    <row r="448" spans="1:12" s="32" customFormat="1" ht="12.75">
      <c r="A448" s="75"/>
      <c r="B448" s="67"/>
      <c r="L448" s="68"/>
    </row>
    <row r="449" spans="1:12" s="32" customFormat="1" ht="12.75">
      <c r="A449" s="75"/>
      <c r="B449" s="67"/>
      <c r="L449" s="68"/>
    </row>
    <row r="450" spans="1:12" s="32" customFormat="1" ht="12.75">
      <c r="A450" s="75"/>
      <c r="B450" s="67"/>
      <c r="L450" s="68"/>
    </row>
    <row r="451" spans="1:12" s="32" customFormat="1" ht="12.75">
      <c r="A451" s="75"/>
      <c r="B451" s="67"/>
      <c r="L451" s="68"/>
    </row>
    <row r="452" spans="1:12" s="32" customFormat="1" ht="12.75">
      <c r="A452" s="75"/>
      <c r="B452" s="67"/>
      <c r="L452" s="68"/>
    </row>
    <row r="453" spans="1:12" s="32" customFormat="1" ht="12.75">
      <c r="A453" s="75"/>
      <c r="B453" s="67"/>
      <c r="L453" s="68"/>
    </row>
    <row r="454" spans="1:12" s="32" customFormat="1" ht="12.75">
      <c r="A454" s="75"/>
      <c r="B454" s="67"/>
      <c r="L454" s="68"/>
    </row>
    <row r="455" spans="1:12" s="32" customFormat="1" ht="12.75">
      <c r="A455" s="75"/>
      <c r="B455" s="67"/>
      <c r="L455" s="68"/>
    </row>
    <row r="456" spans="1:12" s="32" customFormat="1" ht="12.75">
      <c r="A456" s="75"/>
      <c r="B456" s="67"/>
      <c r="L456" s="68"/>
    </row>
    <row r="457" spans="1:12" s="32" customFormat="1" ht="12.75">
      <c r="A457" s="75"/>
      <c r="B457" s="67"/>
      <c r="L457" s="68"/>
    </row>
    <row r="458" spans="1:12" s="32" customFormat="1" ht="12.75">
      <c r="A458" s="75"/>
      <c r="B458" s="67"/>
      <c r="L458" s="68"/>
    </row>
    <row r="459" spans="1:12" s="32" customFormat="1" ht="12.75">
      <c r="A459" s="75"/>
      <c r="B459" s="67"/>
      <c r="L459" s="68"/>
    </row>
    <row r="460" spans="1:12" s="32" customFormat="1" ht="12.75">
      <c r="A460" s="75"/>
      <c r="B460" s="67"/>
      <c r="L460" s="68"/>
    </row>
    <row r="461" spans="1:12" s="32" customFormat="1" ht="12.75">
      <c r="A461" s="75"/>
      <c r="B461" s="67"/>
      <c r="L461" s="68"/>
    </row>
    <row r="462" spans="1:12" s="32" customFormat="1" ht="12.75">
      <c r="A462" s="75"/>
      <c r="B462" s="67"/>
      <c r="L462" s="68"/>
    </row>
    <row r="463" spans="1:12" s="32" customFormat="1" ht="12.75">
      <c r="A463" s="75"/>
      <c r="B463" s="67"/>
      <c r="L463" s="68"/>
    </row>
    <row r="464" spans="1:12" s="32" customFormat="1" ht="12.75">
      <c r="A464" s="75"/>
      <c r="B464" s="67"/>
      <c r="L464" s="68"/>
    </row>
    <row r="465" spans="1:12" s="32" customFormat="1" ht="12.75">
      <c r="A465" s="75"/>
      <c r="B465" s="67"/>
      <c r="L465" s="68"/>
    </row>
    <row r="466" spans="1:12" s="32" customFormat="1" ht="12.75">
      <c r="A466" s="75"/>
      <c r="B466" s="67"/>
      <c r="L466" s="68"/>
    </row>
    <row r="467" spans="1:12" s="32" customFormat="1" ht="12.75">
      <c r="A467" s="75"/>
      <c r="B467" s="67"/>
      <c r="L467" s="68"/>
    </row>
    <row r="468" spans="1:12" s="32" customFormat="1" ht="12.75">
      <c r="A468" s="75"/>
      <c r="B468" s="67"/>
      <c r="L468" s="68"/>
    </row>
    <row r="469" spans="1:12" s="32" customFormat="1" ht="12.75">
      <c r="A469" s="75"/>
      <c r="B469" s="67"/>
      <c r="L469" s="68"/>
    </row>
    <row r="470" spans="1:12" s="32" customFormat="1" ht="12.75">
      <c r="A470" s="75"/>
      <c r="B470" s="67"/>
      <c r="L470" s="68"/>
    </row>
    <row r="471" spans="1:12" s="32" customFormat="1" ht="12.75">
      <c r="A471" s="75"/>
      <c r="B471" s="67"/>
      <c r="L471" s="68"/>
    </row>
    <row r="472" spans="1:12" s="32" customFormat="1" ht="12.75">
      <c r="A472" s="75"/>
      <c r="B472" s="67"/>
      <c r="L472" s="68"/>
    </row>
    <row r="473" spans="1:12" s="32" customFormat="1" ht="12.75">
      <c r="A473" s="75"/>
      <c r="B473" s="67"/>
      <c r="L473" s="68"/>
    </row>
    <row r="474" spans="1:12" s="32" customFormat="1" ht="12.75">
      <c r="A474" s="75"/>
      <c r="B474" s="67"/>
      <c r="L474" s="68"/>
    </row>
    <row r="475" spans="1:12" s="32" customFormat="1" ht="12.75">
      <c r="A475" s="75"/>
      <c r="B475" s="67"/>
      <c r="L475" s="68"/>
    </row>
    <row r="476" spans="1:12" s="32" customFormat="1" ht="12.75">
      <c r="A476" s="75"/>
      <c r="B476" s="67"/>
      <c r="L476" s="68"/>
    </row>
    <row r="477" spans="1:12" s="32" customFormat="1" ht="12.75">
      <c r="A477" s="75"/>
      <c r="B477" s="67"/>
      <c r="L477" s="68"/>
    </row>
    <row r="478" spans="1:12" s="32" customFormat="1" ht="12.75">
      <c r="A478" s="75"/>
      <c r="B478" s="67"/>
      <c r="L478" s="68"/>
    </row>
    <row r="479" spans="1:12" s="32" customFormat="1" ht="12.75">
      <c r="A479" s="75"/>
      <c r="B479" s="67"/>
      <c r="L479" s="68"/>
    </row>
    <row r="480" spans="1:12" s="32" customFormat="1" ht="12.75">
      <c r="A480" s="75"/>
      <c r="B480" s="67"/>
      <c r="L480" s="68"/>
    </row>
    <row r="481" spans="1:12" s="32" customFormat="1" ht="12.75">
      <c r="A481" s="75"/>
      <c r="B481" s="67"/>
      <c r="L481" s="68"/>
    </row>
    <row r="482" spans="1:12" s="32" customFormat="1" ht="12.75">
      <c r="A482" s="75"/>
      <c r="B482" s="67"/>
      <c r="L482" s="68"/>
    </row>
    <row r="483" spans="1:12" s="32" customFormat="1" ht="12.75">
      <c r="A483" s="75"/>
      <c r="B483" s="67"/>
      <c r="L483" s="68"/>
    </row>
    <row r="484" spans="1:12" s="32" customFormat="1" ht="12.75">
      <c r="A484" s="75"/>
      <c r="B484" s="67"/>
      <c r="L484" s="68"/>
    </row>
    <row r="485" spans="1:12" s="32" customFormat="1" ht="12.75">
      <c r="A485" s="75"/>
      <c r="B485" s="67"/>
      <c r="L485" s="68"/>
    </row>
    <row r="486" spans="1:12" s="32" customFormat="1" ht="12.75">
      <c r="A486" s="75"/>
      <c r="B486" s="67"/>
      <c r="L486" s="68"/>
    </row>
    <row r="487" spans="1:12" s="32" customFormat="1" ht="12.75">
      <c r="A487" s="75"/>
      <c r="B487" s="67"/>
      <c r="L487" s="68"/>
    </row>
    <row r="488" spans="1:12" s="32" customFormat="1" ht="12.75">
      <c r="A488" s="75"/>
      <c r="B488" s="67"/>
      <c r="L488" s="68"/>
    </row>
    <row r="489" spans="1:12" s="32" customFormat="1" ht="12.75">
      <c r="A489" s="75"/>
      <c r="B489" s="67"/>
      <c r="L489" s="68"/>
    </row>
    <row r="490" spans="1:12" s="32" customFormat="1" ht="12.75">
      <c r="A490" s="75"/>
      <c r="B490" s="67"/>
      <c r="L490" s="68"/>
    </row>
    <row r="491" spans="1:12" s="32" customFormat="1" ht="12.75">
      <c r="A491" s="75"/>
      <c r="B491" s="67"/>
      <c r="L491" s="68"/>
    </row>
    <row r="492" spans="1:12" s="32" customFormat="1" ht="12.75">
      <c r="A492" s="75"/>
      <c r="B492" s="67"/>
      <c r="L492" s="68"/>
    </row>
    <row r="493" spans="1:12" s="32" customFormat="1" ht="12.75">
      <c r="A493" s="75"/>
      <c r="B493" s="67"/>
      <c r="L493" s="68"/>
    </row>
    <row r="494" spans="1:12" s="32" customFormat="1" ht="12.75">
      <c r="A494" s="75"/>
      <c r="B494" s="67"/>
      <c r="L494" s="68"/>
    </row>
    <row r="495" spans="1:12" s="32" customFormat="1" ht="12.75">
      <c r="A495" s="75"/>
      <c r="B495" s="67"/>
      <c r="L495" s="68"/>
    </row>
    <row r="496" spans="1:12" s="32" customFormat="1" ht="12.75">
      <c r="A496" s="75"/>
      <c r="B496" s="67"/>
      <c r="L496" s="68"/>
    </row>
    <row r="497" spans="1:12" s="32" customFormat="1" ht="12.75">
      <c r="A497" s="75"/>
      <c r="B497" s="67"/>
      <c r="L497" s="68"/>
    </row>
    <row r="498" spans="1:12" s="32" customFormat="1" ht="12.75">
      <c r="A498" s="75"/>
      <c r="B498" s="67"/>
      <c r="L498" s="68"/>
    </row>
    <row r="499" spans="1:12" s="32" customFormat="1" ht="12.75">
      <c r="A499" s="75"/>
      <c r="B499" s="67"/>
      <c r="L499" s="68"/>
    </row>
    <row r="500" spans="1:12" s="32" customFormat="1" ht="12.75">
      <c r="A500" s="75"/>
      <c r="B500" s="67"/>
      <c r="L500" s="68"/>
    </row>
    <row r="501" spans="1:12" s="32" customFormat="1" ht="12.75">
      <c r="A501" s="75"/>
      <c r="B501" s="67"/>
      <c r="L501" s="68"/>
    </row>
    <row r="502" spans="1:12" s="32" customFormat="1" ht="12.75">
      <c r="A502" s="75"/>
      <c r="B502" s="67"/>
      <c r="L502" s="68"/>
    </row>
    <row r="503" spans="1:12" s="32" customFormat="1" ht="12.75">
      <c r="A503" s="75"/>
      <c r="B503" s="67"/>
      <c r="L503" s="68"/>
    </row>
    <row r="504" spans="1:12" s="32" customFormat="1" ht="12.75">
      <c r="A504" s="75"/>
      <c r="B504" s="67"/>
      <c r="L504" s="68"/>
    </row>
    <row r="505" spans="1:12" s="32" customFormat="1" ht="12.75">
      <c r="A505" s="75"/>
      <c r="B505" s="67"/>
      <c r="L505" s="68"/>
    </row>
    <row r="506" spans="1:12" s="32" customFormat="1" ht="12.75">
      <c r="A506" s="75"/>
      <c r="B506" s="67"/>
      <c r="L506" s="68"/>
    </row>
    <row r="507" spans="1:12" s="32" customFormat="1" ht="12.75">
      <c r="A507" s="75"/>
      <c r="B507" s="67"/>
      <c r="L507" s="68"/>
    </row>
    <row r="508" spans="1:12" s="32" customFormat="1" ht="12.75">
      <c r="A508" s="75"/>
      <c r="B508" s="67"/>
      <c r="L508" s="68"/>
    </row>
    <row r="509" spans="1:12" s="32" customFormat="1" ht="12.75">
      <c r="A509" s="75"/>
      <c r="B509" s="67"/>
      <c r="L509" s="68"/>
    </row>
    <row r="510" spans="1:12" s="32" customFormat="1" ht="12.75">
      <c r="A510" s="75"/>
      <c r="B510" s="67"/>
      <c r="L510" s="68"/>
    </row>
    <row r="511" spans="1:12" s="32" customFormat="1" ht="12.75">
      <c r="A511" s="75"/>
      <c r="B511" s="67"/>
      <c r="L511" s="68"/>
    </row>
    <row r="512" spans="1:12" s="32" customFormat="1" ht="12.75">
      <c r="A512" s="75"/>
      <c r="B512" s="67"/>
      <c r="L512" s="68"/>
    </row>
    <row r="513" spans="1:12" s="32" customFormat="1" ht="12.75">
      <c r="A513" s="75"/>
      <c r="B513" s="67"/>
      <c r="L513" s="68"/>
    </row>
    <row r="514" spans="1:12" s="32" customFormat="1" ht="12.75">
      <c r="A514" s="75"/>
      <c r="B514" s="67"/>
      <c r="L514" s="68"/>
    </row>
    <row r="515" spans="1:12" s="32" customFormat="1" ht="12.75">
      <c r="A515" s="75"/>
      <c r="B515" s="67"/>
      <c r="L515" s="68"/>
    </row>
    <row r="516" spans="1:12" s="32" customFormat="1" ht="12.75">
      <c r="A516" s="75"/>
      <c r="B516" s="67"/>
      <c r="L516" s="68"/>
    </row>
    <row r="517" spans="1:12" s="32" customFormat="1" ht="12.75">
      <c r="A517" s="75"/>
      <c r="B517" s="67"/>
      <c r="L517" s="68"/>
    </row>
    <row r="518" spans="1:12" s="32" customFormat="1" ht="12.75">
      <c r="A518" s="75"/>
      <c r="B518" s="67"/>
      <c r="L518" s="68"/>
    </row>
    <row r="519" spans="1:12" s="32" customFormat="1" ht="12.75">
      <c r="A519" s="75"/>
      <c r="B519" s="67"/>
      <c r="L519" s="68"/>
    </row>
    <row r="520" spans="1:12" s="32" customFormat="1" ht="12.75">
      <c r="A520" s="75"/>
      <c r="B520" s="67"/>
      <c r="L520" s="68"/>
    </row>
    <row r="521" spans="1:12" s="32" customFormat="1" ht="12.75">
      <c r="A521" s="75"/>
      <c r="B521" s="67"/>
      <c r="L521" s="68"/>
    </row>
    <row r="522" spans="1:12" s="32" customFormat="1" ht="12.75">
      <c r="A522" s="75"/>
      <c r="B522" s="67"/>
      <c r="L522" s="68"/>
    </row>
    <row r="523" spans="1:12" s="32" customFormat="1" ht="12.75">
      <c r="A523" s="75"/>
      <c r="B523" s="67"/>
      <c r="L523" s="68"/>
    </row>
    <row r="524" spans="1:12" s="32" customFormat="1" ht="12.75">
      <c r="A524" s="75"/>
      <c r="B524" s="67"/>
      <c r="L524" s="68"/>
    </row>
    <row r="525" spans="1:12" s="32" customFormat="1" ht="12.75">
      <c r="A525" s="75"/>
      <c r="B525" s="67"/>
      <c r="L525" s="68"/>
    </row>
    <row r="526" spans="1:12" s="32" customFormat="1" ht="12.75">
      <c r="A526" s="75"/>
      <c r="B526" s="67"/>
      <c r="L526" s="68"/>
    </row>
    <row r="527" spans="1:12" s="32" customFormat="1" ht="12.75">
      <c r="A527" s="75"/>
      <c r="B527" s="67"/>
      <c r="L527" s="68"/>
    </row>
    <row r="528" spans="1:12" s="32" customFormat="1" ht="12.75">
      <c r="A528" s="75"/>
      <c r="B528" s="67"/>
      <c r="L528" s="68"/>
    </row>
    <row r="529" spans="1:12" s="32" customFormat="1" ht="12.75">
      <c r="A529" s="75"/>
      <c r="B529" s="67"/>
      <c r="L529" s="68"/>
    </row>
    <row r="530" spans="1:12" s="32" customFormat="1" ht="12.75">
      <c r="A530" s="75"/>
      <c r="B530" s="67"/>
      <c r="L530" s="68"/>
    </row>
    <row r="531" spans="1:12" s="32" customFormat="1" ht="12.75">
      <c r="A531" s="75"/>
      <c r="B531" s="67"/>
      <c r="L531" s="68"/>
    </row>
    <row r="532" spans="1:12" s="32" customFormat="1" ht="12.75">
      <c r="A532" s="75"/>
      <c r="B532" s="67"/>
      <c r="L532" s="68"/>
    </row>
    <row r="533" spans="1:12" s="32" customFormat="1" ht="12.75">
      <c r="A533" s="75"/>
      <c r="B533" s="67"/>
      <c r="L533" s="68"/>
    </row>
    <row r="534" spans="1:12" s="32" customFormat="1" ht="12.75">
      <c r="A534" s="75"/>
      <c r="B534" s="67"/>
      <c r="L534" s="68"/>
    </row>
    <row r="535" spans="1:12" s="32" customFormat="1" ht="12.75">
      <c r="A535" s="75"/>
      <c r="B535" s="67"/>
      <c r="L535" s="68"/>
    </row>
    <row r="536" spans="1:12" s="32" customFormat="1" ht="12.75">
      <c r="A536" s="75"/>
      <c r="B536" s="67"/>
      <c r="L536" s="68"/>
    </row>
    <row r="537" spans="1:12" s="32" customFormat="1" ht="12.75">
      <c r="A537" s="75"/>
      <c r="B537" s="67"/>
      <c r="L537" s="68"/>
    </row>
    <row r="538" spans="1:12" s="32" customFormat="1" ht="12.75">
      <c r="A538" s="75"/>
      <c r="B538" s="67"/>
      <c r="L538" s="68"/>
    </row>
    <row r="539" spans="1:12" s="32" customFormat="1" ht="12.75">
      <c r="A539" s="75"/>
      <c r="B539" s="67"/>
      <c r="L539" s="68"/>
    </row>
    <row r="540" spans="1:12" s="32" customFormat="1" ht="12.75">
      <c r="A540" s="75"/>
      <c r="B540" s="67"/>
      <c r="L540" s="68"/>
    </row>
    <row r="541" spans="1:12" s="32" customFormat="1" ht="12.75">
      <c r="A541" s="75"/>
      <c r="B541" s="67"/>
      <c r="L541" s="68"/>
    </row>
    <row r="542" spans="1:12" s="32" customFormat="1" ht="12.75">
      <c r="A542" s="75"/>
      <c r="B542" s="67"/>
      <c r="L542" s="68"/>
    </row>
    <row r="543" spans="1:12" s="32" customFormat="1" ht="12.75">
      <c r="A543" s="75"/>
      <c r="B543" s="67"/>
      <c r="L543" s="68"/>
    </row>
    <row r="544" spans="1:12" s="32" customFormat="1" ht="12.75">
      <c r="A544" s="75"/>
      <c r="B544" s="67"/>
      <c r="L544" s="68"/>
    </row>
    <row r="545" spans="1:12" s="32" customFormat="1" ht="12.75">
      <c r="A545" s="75"/>
      <c r="B545" s="67"/>
      <c r="L545" s="68"/>
    </row>
    <row r="546" spans="1:12" s="32" customFormat="1" ht="12.75">
      <c r="A546" s="75"/>
      <c r="B546" s="67"/>
      <c r="L546" s="68"/>
    </row>
    <row r="547" spans="1:12" s="32" customFormat="1" ht="12.75">
      <c r="A547" s="75"/>
      <c r="B547" s="67"/>
      <c r="L547" s="68"/>
    </row>
    <row r="548" spans="1:12" s="32" customFormat="1" ht="12.75">
      <c r="A548" s="75"/>
      <c r="B548" s="67"/>
      <c r="L548" s="68"/>
    </row>
    <row r="549" spans="1:12" s="32" customFormat="1" ht="12.75">
      <c r="A549" s="75"/>
      <c r="B549" s="67"/>
      <c r="L549" s="68"/>
    </row>
    <row r="550" spans="1:12" s="32" customFormat="1" ht="12.75">
      <c r="A550" s="75"/>
      <c r="B550" s="67"/>
      <c r="L550" s="68"/>
    </row>
    <row r="551" spans="1:12" s="32" customFormat="1" ht="12.75">
      <c r="A551" s="75"/>
      <c r="B551" s="67"/>
      <c r="L551" s="68"/>
    </row>
    <row r="552" spans="1:12" s="32" customFormat="1" ht="12.75">
      <c r="A552" s="75"/>
      <c r="B552" s="67"/>
      <c r="L552" s="68"/>
    </row>
    <row r="553" spans="1:12" s="32" customFormat="1" ht="12.75">
      <c r="A553" s="75"/>
      <c r="B553" s="67"/>
      <c r="L553" s="68"/>
    </row>
    <row r="554" spans="1:12" s="32" customFormat="1" ht="12.75">
      <c r="A554" s="75"/>
      <c r="B554" s="67"/>
      <c r="L554" s="68"/>
    </row>
    <row r="555" spans="1:12" s="32" customFormat="1" ht="12.75">
      <c r="A555" s="75"/>
      <c r="B555" s="67"/>
      <c r="L555" s="68"/>
    </row>
    <row r="556" spans="1:12" s="32" customFormat="1" ht="12.75">
      <c r="A556" s="75"/>
      <c r="B556" s="67"/>
      <c r="L556" s="68"/>
    </row>
    <row r="557" spans="1:12" s="32" customFormat="1" ht="12.75">
      <c r="A557" s="75"/>
      <c r="B557" s="67"/>
      <c r="L557" s="68"/>
    </row>
    <row r="558" spans="1:12" s="32" customFormat="1" ht="12.75">
      <c r="A558" s="75"/>
      <c r="B558" s="67"/>
      <c r="L558" s="68"/>
    </row>
    <row r="559" spans="1:12" s="32" customFormat="1" ht="12.75">
      <c r="A559" s="75"/>
      <c r="B559" s="67"/>
      <c r="L559" s="68"/>
    </row>
    <row r="560" spans="1:12" s="32" customFormat="1" ht="12.75">
      <c r="A560" s="75"/>
      <c r="B560" s="67"/>
      <c r="L560" s="68"/>
    </row>
    <row r="561" spans="1:12" s="32" customFormat="1" ht="12.75">
      <c r="A561" s="75"/>
      <c r="B561" s="67"/>
      <c r="L561" s="68"/>
    </row>
    <row r="562" spans="1:12" s="32" customFormat="1" ht="12.75">
      <c r="A562" s="75"/>
      <c r="B562" s="67"/>
      <c r="L562" s="68"/>
    </row>
    <row r="563" spans="1:12" s="32" customFormat="1" ht="12.75">
      <c r="A563" s="75"/>
      <c r="B563" s="67"/>
      <c r="L563" s="68"/>
    </row>
    <row r="564" spans="1:12" s="32" customFormat="1" ht="12.75">
      <c r="A564" s="75"/>
      <c r="B564" s="67"/>
      <c r="L564" s="68"/>
    </row>
    <row r="565" spans="1:12" s="32" customFormat="1" ht="12.75">
      <c r="A565" s="75"/>
      <c r="B565" s="67"/>
      <c r="L565" s="68"/>
    </row>
    <row r="566" spans="1:12" s="32" customFormat="1" ht="12.75">
      <c r="A566" s="75"/>
      <c r="B566" s="67"/>
      <c r="L566" s="68"/>
    </row>
    <row r="567" spans="1:12" s="32" customFormat="1" ht="12.75">
      <c r="A567" s="75"/>
      <c r="B567" s="67"/>
      <c r="L567" s="68"/>
    </row>
    <row r="568" spans="1:12" s="32" customFormat="1" ht="12.75">
      <c r="A568" s="75"/>
      <c r="B568" s="67"/>
      <c r="L568" s="68"/>
    </row>
    <row r="569" spans="1:12" s="32" customFormat="1" ht="12.75">
      <c r="A569" s="75"/>
      <c r="B569" s="67"/>
      <c r="L569" s="68"/>
    </row>
    <row r="570" spans="1:12" s="32" customFormat="1" ht="12.75">
      <c r="A570" s="75"/>
      <c r="B570" s="67"/>
      <c r="L570" s="68"/>
    </row>
    <row r="571" spans="1:12" s="32" customFormat="1" ht="12.75">
      <c r="A571" s="75"/>
      <c r="B571" s="67"/>
      <c r="L571" s="68"/>
    </row>
    <row r="572" spans="1:12" s="32" customFormat="1" ht="12.75">
      <c r="A572" s="75"/>
      <c r="B572" s="67"/>
      <c r="L572" s="68"/>
    </row>
    <row r="573" spans="1:12" s="32" customFormat="1" ht="12.75">
      <c r="A573" s="75"/>
      <c r="B573" s="67"/>
      <c r="L573" s="68"/>
    </row>
    <row r="574" spans="1:12" s="32" customFormat="1" ht="12.75">
      <c r="A574" s="75"/>
      <c r="B574" s="67"/>
      <c r="L574" s="68"/>
    </row>
    <row r="575" spans="1:12" s="32" customFormat="1" ht="12.75">
      <c r="A575" s="75"/>
      <c r="B575" s="67"/>
      <c r="L575" s="68"/>
    </row>
    <row r="576" spans="1:12" s="32" customFormat="1" ht="12.75">
      <c r="A576" s="75"/>
      <c r="B576" s="67"/>
      <c r="L576" s="68"/>
    </row>
    <row r="577" spans="1:12" s="32" customFormat="1" ht="12.75">
      <c r="A577" s="75"/>
      <c r="B577" s="67"/>
      <c r="L577" s="68"/>
    </row>
    <row r="578" spans="1:12" s="32" customFormat="1" ht="12.75">
      <c r="A578" s="75"/>
      <c r="B578" s="67"/>
      <c r="L578" s="68"/>
    </row>
    <row r="579" spans="1:12" s="32" customFormat="1" ht="12.75">
      <c r="A579" s="75"/>
      <c r="B579" s="67"/>
      <c r="L579" s="68"/>
    </row>
    <row r="580" spans="1:12" s="32" customFormat="1" ht="12.75">
      <c r="A580" s="75"/>
      <c r="B580" s="67"/>
      <c r="L580" s="68"/>
    </row>
    <row r="581" spans="1:12" s="32" customFormat="1" ht="12.75">
      <c r="A581" s="75"/>
      <c r="B581" s="67"/>
      <c r="L581" s="68"/>
    </row>
    <row r="582" spans="1:12" s="32" customFormat="1" ht="12.75">
      <c r="A582" s="75"/>
      <c r="B582" s="67"/>
      <c r="L582" s="68"/>
    </row>
    <row r="583" spans="1:12" s="32" customFormat="1" ht="12.75">
      <c r="A583" s="75"/>
      <c r="B583" s="67"/>
      <c r="L583" s="68"/>
    </row>
    <row r="584" spans="1:12" s="32" customFormat="1" ht="12.75">
      <c r="A584" s="75"/>
      <c r="B584" s="67"/>
      <c r="L584" s="68"/>
    </row>
    <row r="585" spans="1:12" s="32" customFormat="1" ht="12.75">
      <c r="A585" s="75"/>
      <c r="B585" s="67"/>
      <c r="L585" s="68"/>
    </row>
    <row r="586" spans="1:12" s="32" customFormat="1" ht="12.75">
      <c r="A586" s="75"/>
      <c r="B586" s="67"/>
      <c r="L586" s="68"/>
    </row>
    <row r="587" spans="1:12" s="32" customFormat="1" ht="12.75">
      <c r="A587" s="75"/>
      <c r="B587" s="67"/>
      <c r="L587" s="68"/>
    </row>
    <row r="588" spans="1:12" s="32" customFormat="1" ht="12.75">
      <c r="A588" s="75"/>
      <c r="B588" s="67"/>
      <c r="L588" s="68"/>
    </row>
    <row r="589" spans="1:12" s="32" customFormat="1" ht="12.75">
      <c r="A589" s="75"/>
      <c r="B589" s="67"/>
      <c r="L589" s="68"/>
    </row>
    <row r="590" spans="1:12" s="32" customFormat="1" ht="12.75">
      <c r="A590" s="75"/>
      <c r="B590" s="67"/>
      <c r="L590" s="68"/>
    </row>
    <row r="591" spans="1:12" s="32" customFormat="1" ht="12.75">
      <c r="A591" s="75"/>
      <c r="B591" s="67"/>
      <c r="L591" s="68"/>
    </row>
    <row r="592" spans="1:12" s="32" customFormat="1" ht="12.75">
      <c r="A592" s="75"/>
      <c r="B592" s="67"/>
      <c r="L592" s="68"/>
    </row>
    <row r="593" spans="1:12" s="32" customFormat="1" ht="12.75">
      <c r="A593" s="75"/>
      <c r="B593" s="67"/>
      <c r="L593" s="68"/>
    </row>
    <row r="594" spans="1:12" s="32" customFormat="1" ht="12.75">
      <c r="A594" s="75"/>
      <c r="B594" s="67"/>
      <c r="L594" s="68"/>
    </row>
    <row r="595" spans="1:12" s="32" customFormat="1" ht="12.75">
      <c r="A595" s="75"/>
      <c r="B595" s="67"/>
      <c r="L595" s="68"/>
    </row>
    <row r="596" spans="1:12" s="32" customFormat="1" ht="12.75">
      <c r="A596" s="75"/>
      <c r="B596" s="67"/>
      <c r="L596" s="68"/>
    </row>
    <row r="597" spans="1:12" s="32" customFormat="1" ht="12.75">
      <c r="A597" s="75"/>
      <c r="B597" s="67"/>
      <c r="L597" s="68"/>
    </row>
    <row r="598" spans="1:12" s="32" customFormat="1" ht="12.75">
      <c r="A598" s="75"/>
      <c r="B598" s="67"/>
      <c r="L598" s="68"/>
    </row>
    <row r="599" spans="1:12" s="32" customFormat="1" ht="12.75">
      <c r="A599" s="75"/>
      <c r="B599" s="67"/>
      <c r="L599" s="68"/>
    </row>
    <row r="600" spans="1:12" s="32" customFormat="1" ht="12.75">
      <c r="A600" s="75"/>
      <c r="B600" s="67"/>
      <c r="L600" s="68"/>
    </row>
    <row r="601" spans="1:12" s="32" customFormat="1" ht="12.75">
      <c r="A601" s="75"/>
      <c r="B601" s="67"/>
      <c r="L601" s="68"/>
    </row>
    <row r="602" spans="1:12" s="32" customFormat="1" ht="12.75">
      <c r="A602" s="75"/>
      <c r="B602" s="67"/>
      <c r="L602" s="68"/>
    </row>
    <row r="603" spans="1:12" s="32" customFormat="1" ht="12.75">
      <c r="A603" s="75"/>
      <c r="B603" s="67"/>
      <c r="L603" s="68"/>
    </row>
    <row r="604" spans="1:12" s="32" customFormat="1" ht="12.75">
      <c r="A604" s="75"/>
      <c r="B604" s="67"/>
      <c r="L604" s="68"/>
    </row>
    <row r="605" spans="1:12" s="32" customFormat="1" ht="12.75">
      <c r="A605" s="75"/>
      <c r="B605" s="67"/>
      <c r="L605" s="68"/>
    </row>
    <row r="606" spans="1:12" s="32" customFormat="1" ht="12.75">
      <c r="A606" s="75"/>
      <c r="B606" s="67"/>
      <c r="L606" s="68"/>
    </row>
    <row r="607" spans="1:12" s="32" customFormat="1" ht="12.75">
      <c r="A607" s="75"/>
      <c r="B607" s="67"/>
      <c r="L607" s="68"/>
    </row>
    <row r="608" spans="1:12" s="32" customFormat="1" ht="12.75">
      <c r="A608" s="75"/>
      <c r="B608" s="67"/>
      <c r="L608" s="68"/>
    </row>
    <row r="609" spans="1:12" s="32" customFormat="1" ht="12.75">
      <c r="A609" s="75"/>
      <c r="B609" s="67"/>
      <c r="L609" s="68"/>
    </row>
    <row r="610" spans="1:12" s="32" customFormat="1" ht="12.75">
      <c r="A610" s="75"/>
      <c r="B610" s="67"/>
      <c r="L610" s="68"/>
    </row>
    <row r="611" spans="1:12" s="32" customFormat="1" ht="12.75">
      <c r="A611" s="75"/>
      <c r="B611" s="67"/>
      <c r="L611" s="68"/>
    </row>
    <row r="612" spans="1:12" s="32" customFormat="1" ht="12.75">
      <c r="A612" s="75"/>
      <c r="B612" s="67"/>
      <c r="L612" s="68"/>
    </row>
    <row r="613" spans="1:12" s="32" customFormat="1" ht="12.75">
      <c r="A613" s="75"/>
      <c r="B613" s="67"/>
      <c r="L613" s="68"/>
    </row>
    <row r="614" spans="1:12" s="32" customFormat="1" ht="12.75">
      <c r="A614" s="75"/>
      <c r="B614" s="67"/>
      <c r="L614" s="68"/>
    </row>
    <row r="615" spans="1:12" s="32" customFormat="1" ht="12.75">
      <c r="A615" s="75"/>
      <c r="B615" s="67"/>
      <c r="L615" s="68"/>
    </row>
    <row r="616" spans="1:12" s="32" customFormat="1" ht="12.75">
      <c r="A616" s="75"/>
      <c r="B616" s="67"/>
      <c r="L616" s="68"/>
    </row>
    <row r="617" spans="1:12" s="32" customFormat="1" ht="12.75">
      <c r="A617" s="75"/>
      <c r="B617" s="67"/>
      <c r="L617" s="68"/>
    </row>
    <row r="618" spans="1:12" s="32" customFormat="1" ht="12.75">
      <c r="A618" s="75"/>
      <c r="B618" s="67"/>
      <c r="L618" s="68"/>
    </row>
    <row r="619" spans="1:12" s="32" customFormat="1" ht="12.75">
      <c r="A619" s="75"/>
      <c r="B619" s="67"/>
      <c r="L619" s="68"/>
    </row>
    <row r="620" spans="1:12" s="32" customFormat="1" ht="12.75">
      <c r="A620" s="75"/>
      <c r="B620" s="67"/>
      <c r="L620" s="68"/>
    </row>
    <row r="621" spans="1:12" s="32" customFormat="1" ht="12.75">
      <c r="A621" s="75"/>
      <c r="B621" s="67"/>
      <c r="L621" s="68"/>
    </row>
    <row r="622" spans="1:12" s="32" customFormat="1" ht="12.75">
      <c r="A622" s="75"/>
      <c r="B622" s="67"/>
      <c r="L622" s="68"/>
    </row>
    <row r="623" spans="1:12" s="32" customFormat="1" ht="12.75">
      <c r="A623" s="75"/>
      <c r="B623" s="67"/>
      <c r="L623" s="68"/>
    </row>
    <row r="624" spans="1:12" s="32" customFormat="1" ht="12.75">
      <c r="A624" s="75"/>
      <c r="B624" s="67"/>
      <c r="L624" s="68"/>
    </row>
    <row r="625" spans="1:12" s="32" customFormat="1" ht="12.75">
      <c r="A625" s="75"/>
      <c r="B625" s="67"/>
      <c r="L625" s="68"/>
    </row>
    <row r="626" spans="1:12" s="32" customFormat="1" ht="12.75">
      <c r="A626" s="75"/>
      <c r="B626" s="67"/>
      <c r="L626" s="68"/>
    </row>
    <row r="627" spans="1:12" s="32" customFormat="1" ht="12.75">
      <c r="A627" s="75"/>
      <c r="B627" s="67"/>
      <c r="L627" s="68"/>
    </row>
    <row r="628" spans="1:12" s="32" customFormat="1" ht="12.75">
      <c r="A628" s="75"/>
      <c r="B628" s="67"/>
      <c r="L628" s="68"/>
    </row>
    <row r="629" spans="1:12" s="32" customFormat="1" ht="12.75">
      <c r="A629" s="75"/>
      <c r="B629" s="67"/>
      <c r="L629" s="68"/>
    </row>
    <row r="630" spans="1:12" s="32" customFormat="1" ht="12.75">
      <c r="A630" s="75"/>
      <c r="B630" s="67"/>
      <c r="L630" s="68"/>
    </row>
    <row r="631" spans="1:12" s="32" customFormat="1" ht="12.75">
      <c r="A631" s="75"/>
      <c r="B631" s="67"/>
      <c r="L631" s="68"/>
    </row>
    <row r="632" spans="1:12" s="32" customFormat="1" ht="12.75">
      <c r="A632" s="75"/>
      <c r="B632" s="67"/>
      <c r="L632" s="68"/>
    </row>
    <row r="633" spans="1:12" s="32" customFormat="1" ht="12.75">
      <c r="A633" s="75"/>
      <c r="B633" s="67"/>
      <c r="L633" s="68"/>
    </row>
    <row r="634" spans="1:12" s="32" customFormat="1" ht="12.75">
      <c r="A634" s="75"/>
      <c r="B634" s="67"/>
      <c r="L634" s="68"/>
    </row>
    <row r="635" spans="1:12" s="32" customFormat="1" ht="12.75">
      <c r="A635" s="75"/>
      <c r="B635" s="67"/>
      <c r="L635" s="68"/>
    </row>
    <row r="636" spans="1:12" s="32" customFormat="1" ht="12.75">
      <c r="A636" s="75"/>
      <c r="B636" s="67"/>
      <c r="L636" s="68"/>
    </row>
    <row r="637" spans="1:12" s="32" customFormat="1" ht="12.75">
      <c r="A637" s="75"/>
      <c r="B637" s="67"/>
      <c r="L637" s="68"/>
    </row>
    <row r="638" spans="1:12" s="32" customFormat="1" ht="12.75">
      <c r="A638" s="75"/>
      <c r="B638" s="67"/>
      <c r="L638" s="68"/>
    </row>
    <row r="639" spans="1:12" s="32" customFormat="1" ht="12.75">
      <c r="A639" s="75"/>
      <c r="B639" s="67"/>
      <c r="L639" s="68"/>
    </row>
    <row r="640" spans="1:12" s="32" customFormat="1" ht="12.75">
      <c r="A640" s="75"/>
      <c r="B640" s="67"/>
      <c r="L640" s="68"/>
    </row>
    <row r="641" spans="1:12" s="32" customFormat="1" ht="12.75">
      <c r="A641" s="75"/>
      <c r="B641" s="67"/>
      <c r="L641" s="68"/>
    </row>
    <row r="642" spans="1:12" s="32" customFormat="1" ht="12.75">
      <c r="A642" s="75"/>
      <c r="B642" s="67"/>
      <c r="L642" s="68"/>
    </row>
    <row r="643" spans="1:12" s="32" customFormat="1" ht="12.75">
      <c r="A643" s="75"/>
      <c r="B643" s="67"/>
      <c r="L643" s="68"/>
    </row>
    <row r="644" spans="1:12" s="32" customFormat="1" ht="12.75">
      <c r="A644" s="75"/>
      <c r="B644" s="67"/>
      <c r="L644" s="68"/>
    </row>
    <row r="645" spans="1:12" s="32" customFormat="1" ht="12.75">
      <c r="A645" s="75"/>
      <c r="B645" s="67"/>
      <c r="L645" s="68"/>
    </row>
    <row r="646" spans="1:12" s="32" customFormat="1" ht="12.75">
      <c r="A646" s="75"/>
      <c r="B646" s="67"/>
      <c r="L646" s="68"/>
    </row>
    <row r="647" spans="1:12" s="32" customFormat="1" ht="12.75">
      <c r="A647" s="75"/>
      <c r="B647" s="67"/>
      <c r="L647" s="68"/>
    </row>
    <row r="648" spans="1:12" s="32" customFormat="1" ht="12.75">
      <c r="A648" s="75"/>
      <c r="B648" s="67"/>
      <c r="L648" s="68"/>
    </row>
    <row r="649" spans="1:12" s="32" customFormat="1" ht="12.75">
      <c r="A649" s="75"/>
      <c r="B649" s="67"/>
      <c r="L649" s="68"/>
    </row>
    <row r="650" spans="1:12" s="32" customFormat="1" ht="12.75">
      <c r="A650" s="75"/>
      <c r="B650" s="67"/>
      <c r="L650" s="68"/>
    </row>
    <row r="651" spans="1:12" s="32" customFormat="1" ht="12.75">
      <c r="A651" s="75"/>
      <c r="B651" s="67"/>
      <c r="L651" s="68"/>
    </row>
    <row r="652" spans="1:12" s="32" customFormat="1" ht="12.75">
      <c r="A652" s="75"/>
      <c r="B652" s="67"/>
      <c r="L652" s="68"/>
    </row>
    <row r="653" spans="1:12" s="32" customFormat="1" ht="12.75">
      <c r="A653" s="75"/>
      <c r="B653" s="67"/>
      <c r="L653" s="68"/>
    </row>
    <row r="654" spans="1:12" s="32" customFormat="1" ht="12.75">
      <c r="A654" s="75"/>
      <c r="B654" s="67"/>
      <c r="L654" s="68"/>
    </row>
    <row r="655" spans="1:12" s="32" customFormat="1" ht="12.75">
      <c r="A655" s="75"/>
      <c r="B655" s="67"/>
      <c r="L655" s="68"/>
    </row>
    <row r="656" spans="1:12" s="32" customFormat="1" ht="12.75">
      <c r="A656" s="75"/>
      <c r="B656" s="67"/>
      <c r="L656" s="68"/>
    </row>
    <row r="657" spans="1:12" s="32" customFormat="1" ht="12.75">
      <c r="A657" s="75"/>
      <c r="B657" s="67"/>
      <c r="L657" s="68"/>
    </row>
    <row r="658" spans="1:12" s="32" customFormat="1" ht="12.75">
      <c r="A658" s="75"/>
      <c r="B658" s="67"/>
      <c r="L658" s="68"/>
    </row>
    <row r="659" spans="1:12" s="32" customFormat="1" ht="12.75">
      <c r="A659" s="75"/>
      <c r="B659" s="67"/>
      <c r="L659" s="68"/>
    </row>
    <row r="660" spans="1:12" s="32" customFormat="1" ht="12.75">
      <c r="A660" s="75"/>
      <c r="B660" s="67"/>
      <c r="L660" s="68"/>
    </row>
    <row r="661" spans="1:12" s="32" customFormat="1" ht="12.75">
      <c r="A661" s="75"/>
      <c r="B661" s="67"/>
      <c r="L661" s="68"/>
    </row>
    <row r="662" spans="1:12" s="32" customFormat="1" ht="12.75">
      <c r="A662" s="75"/>
      <c r="B662" s="67"/>
      <c r="L662" s="68"/>
    </row>
    <row r="663" spans="1:12" s="32" customFormat="1" ht="12.75">
      <c r="A663" s="75"/>
      <c r="B663" s="67"/>
      <c r="L663" s="68"/>
    </row>
    <row r="664" spans="1:12" s="32" customFormat="1" ht="12.75">
      <c r="A664" s="75"/>
      <c r="B664" s="67"/>
      <c r="L664" s="68"/>
    </row>
    <row r="665" spans="1:12" s="32" customFormat="1" ht="12.75">
      <c r="A665" s="75"/>
      <c r="B665" s="67"/>
      <c r="L665" s="68"/>
    </row>
    <row r="666" spans="1:12" s="32" customFormat="1" ht="12.75">
      <c r="A666" s="75"/>
      <c r="B666" s="67"/>
      <c r="L666" s="68"/>
    </row>
    <row r="667" spans="1:12" s="32" customFormat="1" ht="12.75">
      <c r="A667" s="75"/>
      <c r="B667" s="67"/>
      <c r="L667" s="68"/>
    </row>
    <row r="668" spans="1:12" s="32" customFormat="1" ht="12.75">
      <c r="A668" s="75"/>
      <c r="B668" s="67"/>
      <c r="L668" s="68"/>
    </row>
    <row r="669" spans="1:12" s="32" customFormat="1" ht="12.75">
      <c r="A669" s="75"/>
      <c r="B669" s="67"/>
      <c r="L669" s="68"/>
    </row>
    <row r="670" spans="1:12" s="32" customFormat="1" ht="12.75">
      <c r="A670" s="75"/>
      <c r="B670" s="67"/>
      <c r="L670" s="68"/>
    </row>
    <row r="671" spans="1:12" s="32" customFormat="1" ht="12.75">
      <c r="A671" s="75"/>
      <c r="B671" s="67"/>
      <c r="L671" s="68"/>
    </row>
    <row r="672" spans="1:12" s="32" customFormat="1" ht="12.75">
      <c r="A672" s="75"/>
      <c r="B672" s="67"/>
      <c r="L672" s="68"/>
    </row>
    <row r="673" spans="1:12" s="32" customFormat="1" ht="12.75">
      <c r="A673" s="75"/>
      <c r="B673" s="67"/>
      <c r="L673" s="68"/>
    </row>
    <row r="674" spans="1:12" s="32" customFormat="1" ht="12.75">
      <c r="A674" s="75"/>
      <c r="B674" s="67"/>
      <c r="L674" s="68"/>
    </row>
    <row r="675" spans="1:12" s="32" customFormat="1" ht="12.75">
      <c r="A675" s="75"/>
      <c r="B675" s="67"/>
      <c r="L675" s="68"/>
    </row>
    <row r="676" spans="1:12" s="32" customFormat="1" ht="12.75">
      <c r="A676" s="75"/>
      <c r="B676" s="67"/>
      <c r="L676" s="68"/>
    </row>
    <row r="677" spans="1:12" s="32" customFormat="1" ht="12.75">
      <c r="A677" s="75"/>
      <c r="B677" s="67"/>
      <c r="L677" s="68"/>
    </row>
    <row r="678" spans="1:12" s="32" customFormat="1" ht="12.75">
      <c r="A678" s="75"/>
      <c r="B678" s="67"/>
      <c r="L678" s="68"/>
    </row>
    <row r="679" spans="1:12" s="32" customFormat="1" ht="12.75">
      <c r="A679" s="75"/>
      <c r="B679" s="67"/>
      <c r="L679" s="68"/>
    </row>
    <row r="680" spans="1:12" s="32" customFormat="1" ht="12.75">
      <c r="A680" s="75"/>
      <c r="B680" s="67"/>
      <c r="L680" s="68"/>
    </row>
    <row r="681" spans="1:12" s="32" customFormat="1" ht="12.75">
      <c r="A681" s="75"/>
      <c r="B681" s="67"/>
      <c r="L681" s="68"/>
    </row>
    <row r="682" spans="1:12" s="32" customFormat="1" ht="12.75">
      <c r="A682" s="75"/>
      <c r="B682" s="67"/>
      <c r="L682" s="68"/>
    </row>
    <row r="683" spans="1:12" s="32" customFormat="1" ht="12.75">
      <c r="A683" s="75"/>
      <c r="B683" s="67"/>
      <c r="L683" s="68"/>
    </row>
    <row r="684" spans="1:12" s="32" customFormat="1" ht="12.75">
      <c r="A684" s="75"/>
      <c r="B684" s="67"/>
      <c r="L684" s="68"/>
    </row>
    <row r="685" spans="1:12" s="32" customFormat="1" ht="12.75">
      <c r="A685" s="75"/>
      <c r="B685" s="67"/>
      <c r="L685" s="68"/>
    </row>
    <row r="686" spans="1:12" s="32" customFormat="1" ht="12.75">
      <c r="A686" s="75"/>
      <c r="B686" s="67"/>
      <c r="L686" s="68"/>
    </row>
    <row r="687" spans="1:12" s="32" customFormat="1" ht="12.75">
      <c r="A687" s="75"/>
      <c r="B687" s="67"/>
      <c r="L687" s="68"/>
    </row>
    <row r="688" spans="1:12" s="32" customFormat="1" ht="12.75">
      <c r="A688" s="75"/>
      <c r="B688" s="67"/>
      <c r="L688" s="68"/>
    </row>
    <row r="689" spans="1:12" s="32" customFormat="1" ht="12.75">
      <c r="A689" s="75"/>
      <c r="B689" s="67"/>
      <c r="L689" s="68"/>
    </row>
    <row r="690" spans="1:12" s="32" customFormat="1" ht="12.75">
      <c r="A690" s="75"/>
      <c r="B690" s="67"/>
      <c r="L690" s="68"/>
    </row>
    <row r="691" spans="1:12" s="32" customFormat="1" ht="12.75">
      <c r="A691" s="75"/>
      <c r="B691" s="67"/>
      <c r="L691" s="68"/>
    </row>
    <row r="692" spans="1:12" s="32" customFormat="1" ht="12.75">
      <c r="A692" s="75"/>
      <c r="B692" s="67"/>
      <c r="L692" s="68"/>
    </row>
    <row r="693" spans="1:12" s="32" customFormat="1" ht="12.75">
      <c r="A693" s="75"/>
      <c r="B693" s="67"/>
      <c r="L693" s="68"/>
    </row>
    <row r="694" spans="1:12" s="32" customFormat="1" ht="12.75">
      <c r="A694" s="75"/>
      <c r="B694" s="67"/>
      <c r="L694" s="68"/>
    </row>
    <row r="695" spans="1:12" s="32" customFormat="1" ht="12.75">
      <c r="A695" s="75"/>
      <c r="B695" s="67"/>
      <c r="L695" s="68"/>
    </row>
    <row r="696" spans="1:12" s="32" customFormat="1" ht="12.75">
      <c r="A696" s="75"/>
      <c r="B696" s="67"/>
      <c r="L696" s="68"/>
    </row>
    <row r="697" spans="1:12" s="32" customFormat="1" ht="12.75">
      <c r="A697" s="75"/>
      <c r="B697" s="67"/>
      <c r="L697" s="68"/>
    </row>
    <row r="698" spans="1:12" s="32" customFormat="1" ht="12.75">
      <c r="A698" s="75"/>
      <c r="B698" s="67"/>
      <c r="L698" s="68"/>
    </row>
    <row r="699" spans="1:12" s="32" customFormat="1" ht="12.75">
      <c r="A699" s="75"/>
      <c r="B699" s="67"/>
      <c r="L699" s="68"/>
    </row>
    <row r="700" spans="1:12" s="32" customFormat="1" ht="12.75">
      <c r="A700" s="75"/>
      <c r="B700" s="67"/>
      <c r="L700" s="68"/>
    </row>
    <row r="701" spans="1:12" s="32" customFormat="1" ht="12.75">
      <c r="A701" s="75"/>
      <c r="B701" s="67"/>
      <c r="L701" s="68"/>
    </row>
    <row r="702" spans="1:12" s="32" customFormat="1" ht="12.75">
      <c r="A702" s="75"/>
      <c r="B702" s="67"/>
      <c r="L702" s="68"/>
    </row>
    <row r="703" spans="1:12" s="32" customFormat="1" ht="12.75">
      <c r="A703" s="75"/>
      <c r="B703" s="67"/>
      <c r="L703" s="68"/>
    </row>
    <row r="704" spans="1:12" s="32" customFormat="1" ht="12.75">
      <c r="A704" s="75"/>
      <c r="B704" s="67"/>
      <c r="L704" s="68"/>
    </row>
    <row r="705" spans="1:12" s="32" customFormat="1" ht="12.75">
      <c r="A705" s="75"/>
      <c r="B705" s="67"/>
      <c r="L705" s="68"/>
    </row>
    <row r="706" spans="1:12" s="32" customFormat="1" ht="12.75">
      <c r="A706" s="75"/>
      <c r="B706" s="67"/>
      <c r="L706" s="68"/>
    </row>
    <row r="707" spans="1:12" s="32" customFormat="1" ht="12.75">
      <c r="A707" s="75"/>
      <c r="B707" s="67"/>
      <c r="L707" s="68"/>
    </row>
    <row r="708" spans="1:12" s="32" customFormat="1" ht="12.75">
      <c r="A708" s="75"/>
      <c r="B708" s="67"/>
      <c r="L708" s="68"/>
    </row>
    <row r="709" spans="1:12" s="32" customFormat="1" ht="12.75">
      <c r="A709" s="75"/>
      <c r="B709" s="67"/>
      <c r="L709" s="68"/>
    </row>
    <row r="710" spans="1:12" s="32" customFormat="1" ht="12.75">
      <c r="A710" s="75"/>
      <c r="B710" s="67"/>
      <c r="L710" s="68"/>
    </row>
    <row r="711" spans="1:12" s="32" customFormat="1" ht="12.75">
      <c r="A711" s="75"/>
      <c r="B711" s="67"/>
      <c r="L711" s="68"/>
    </row>
    <row r="712" spans="1:12" s="32" customFormat="1" ht="12.75">
      <c r="A712" s="75"/>
      <c r="B712" s="67"/>
      <c r="L712" s="68"/>
    </row>
    <row r="713" spans="1:12" s="32" customFormat="1" ht="12.75">
      <c r="A713" s="75"/>
      <c r="B713" s="67"/>
      <c r="L713" s="68"/>
    </row>
    <row r="714" spans="1:12" s="32" customFormat="1" ht="12.75">
      <c r="A714" s="75"/>
      <c r="B714" s="67"/>
      <c r="L714" s="68"/>
    </row>
    <row r="715" spans="1:12" s="32" customFormat="1" ht="12.75">
      <c r="A715" s="75"/>
      <c r="B715" s="67"/>
      <c r="L715" s="68"/>
    </row>
    <row r="716" spans="1:12" s="32" customFormat="1" ht="12.75">
      <c r="A716" s="75"/>
      <c r="B716" s="67"/>
      <c r="L716" s="68"/>
    </row>
    <row r="717" spans="1:12" s="32" customFormat="1" ht="12.75">
      <c r="A717" s="75"/>
      <c r="B717" s="67"/>
      <c r="L717" s="68"/>
    </row>
    <row r="718" spans="1:12" s="32" customFormat="1" ht="12.75">
      <c r="A718" s="75"/>
      <c r="B718" s="67"/>
      <c r="L718" s="68"/>
    </row>
    <row r="719" spans="1:12" s="32" customFormat="1" ht="12.75">
      <c r="A719" s="75"/>
      <c r="B719" s="67"/>
      <c r="L719" s="68"/>
    </row>
    <row r="720" spans="1:12" s="32" customFormat="1" ht="12.75">
      <c r="A720" s="75"/>
      <c r="B720" s="67"/>
      <c r="L720" s="68"/>
    </row>
    <row r="721" spans="1:12" s="32" customFormat="1" ht="12.75">
      <c r="A721" s="75"/>
      <c r="B721" s="67"/>
      <c r="L721" s="68"/>
    </row>
    <row r="722" spans="1:12" s="32" customFormat="1" ht="12.75">
      <c r="A722" s="75"/>
      <c r="B722" s="67"/>
      <c r="L722" s="68"/>
    </row>
    <row r="723" spans="1:12" s="32" customFormat="1" ht="12.75">
      <c r="A723" s="75"/>
      <c r="B723" s="67"/>
      <c r="L723" s="68"/>
    </row>
    <row r="724" spans="1:12" s="32" customFormat="1" ht="12.75">
      <c r="A724" s="75"/>
      <c r="B724" s="67"/>
      <c r="L724" s="68"/>
    </row>
    <row r="725" spans="1:12" s="32" customFormat="1" ht="12.75">
      <c r="A725" s="75"/>
      <c r="B725" s="67"/>
      <c r="L725" s="68"/>
    </row>
    <row r="726" spans="1:12" s="32" customFormat="1" ht="12.75">
      <c r="A726" s="75"/>
      <c r="B726" s="67"/>
      <c r="L726" s="68"/>
    </row>
    <row r="727" spans="1:12" s="32" customFormat="1" ht="12.75">
      <c r="A727" s="75"/>
      <c r="B727" s="67"/>
      <c r="L727" s="68"/>
    </row>
    <row r="728" spans="1:12" s="32" customFormat="1" ht="12.75">
      <c r="A728" s="75"/>
      <c r="B728" s="67"/>
      <c r="L728" s="68"/>
    </row>
    <row r="729" spans="1:12" s="32" customFormat="1" ht="12.75">
      <c r="A729" s="75"/>
      <c r="B729" s="67"/>
      <c r="L729" s="68"/>
    </row>
    <row r="730" spans="1:12" s="32" customFormat="1" ht="12.75">
      <c r="A730" s="75"/>
      <c r="B730" s="67"/>
      <c r="L730" s="68"/>
    </row>
    <row r="731" spans="1:12" s="32" customFormat="1" ht="12.75">
      <c r="A731" s="75"/>
      <c r="B731" s="67"/>
      <c r="L731" s="68"/>
    </row>
    <row r="732" spans="1:12" s="32" customFormat="1" ht="12.75">
      <c r="A732" s="75"/>
      <c r="B732" s="67"/>
      <c r="L732" s="68"/>
    </row>
    <row r="733" spans="1:12" s="32" customFormat="1" ht="12.75">
      <c r="A733" s="75"/>
      <c r="B733" s="67"/>
      <c r="L733" s="68"/>
    </row>
    <row r="734" spans="1:12" s="32" customFormat="1" ht="12.75">
      <c r="A734" s="75"/>
      <c r="B734" s="67"/>
      <c r="L734" s="68"/>
    </row>
    <row r="735" spans="1:12" s="32" customFormat="1" ht="12.75">
      <c r="A735" s="75"/>
      <c r="B735" s="67"/>
      <c r="L735" s="68"/>
    </row>
    <row r="736" spans="1:12" s="32" customFormat="1" ht="12.75">
      <c r="A736" s="75"/>
      <c r="B736" s="67"/>
      <c r="L736" s="68"/>
    </row>
    <row r="737" spans="1:12" s="32" customFormat="1" ht="12.75">
      <c r="A737" s="75"/>
      <c r="B737" s="67"/>
      <c r="L737" s="68"/>
    </row>
    <row r="738" spans="1:12" s="32" customFormat="1" ht="12.75">
      <c r="A738" s="75"/>
      <c r="B738" s="67"/>
      <c r="L738" s="68"/>
    </row>
    <row r="739" spans="1:12" s="32" customFormat="1" ht="12.75">
      <c r="A739" s="75"/>
      <c r="B739" s="67"/>
      <c r="L739" s="68"/>
    </row>
    <row r="740" spans="1:12" s="32" customFormat="1" ht="12.75">
      <c r="A740" s="75"/>
      <c r="B740" s="67"/>
      <c r="L740" s="68"/>
    </row>
    <row r="741" spans="1:12" s="32" customFormat="1" ht="12.75">
      <c r="A741" s="75"/>
      <c r="B741" s="67"/>
      <c r="L741" s="68"/>
    </row>
    <row r="742" spans="1:12" s="32" customFormat="1" ht="12.75">
      <c r="A742" s="75"/>
      <c r="B742" s="67"/>
      <c r="L742" s="68"/>
    </row>
    <row r="743" spans="1:12" s="32" customFormat="1" ht="12.75">
      <c r="A743" s="75"/>
      <c r="B743" s="67"/>
      <c r="L743" s="68"/>
    </row>
    <row r="744" spans="1:12" s="32" customFormat="1" ht="12.75">
      <c r="A744" s="75"/>
      <c r="B744" s="67"/>
      <c r="L744" s="68"/>
    </row>
    <row r="745" spans="1:12" s="32" customFormat="1" ht="12.75">
      <c r="A745" s="75"/>
      <c r="B745" s="67"/>
      <c r="L745" s="68"/>
    </row>
    <row r="746" spans="1:12" s="32" customFormat="1" ht="12.75">
      <c r="A746" s="75"/>
      <c r="B746" s="67"/>
      <c r="L746" s="68"/>
    </row>
    <row r="747" spans="1:12" s="32" customFormat="1" ht="12.75">
      <c r="A747" s="75"/>
      <c r="B747" s="67"/>
      <c r="L747" s="68"/>
    </row>
    <row r="748" spans="1:12" s="32" customFormat="1" ht="12.75">
      <c r="A748" s="75"/>
      <c r="B748" s="67"/>
      <c r="L748" s="68"/>
    </row>
    <row r="749" spans="1:12" s="32" customFormat="1" ht="12.75">
      <c r="A749" s="75"/>
      <c r="B749" s="67"/>
      <c r="L749" s="68"/>
    </row>
    <row r="750" spans="1:12" s="32" customFormat="1" ht="12.75">
      <c r="A750" s="75"/>
      <c r="B750" s="67"/>
      <c r="L750" s="68"/>
    </row>
    <row r="751" spans="1:12" s="32" customFormat="1" ht="12.75">
      <c r="A751" s="75"/>
      <c r="B751" s="67"/>
      <c r="L751" s="68"/>
    </row>
    <row r="752" spans="1:12" s="32" customFormat="1" ht="12.75">
      <c r="A752" s="75"/>
      <c r="B752" s="67"/>
      <c r="L752" s="68"/>
    </row>
    <row r="753" spans="1:12" s="32" customFormat="1" ht="12.75">
      <c r="A753" s="75"/>
      <c r="B753" s="67"/>
      <c r="L753" s="68"/>
    </row>
    <row r="754" spans="1:12" s="32" customFormat="1" ht="12.75">
      <c r="A754" s="75"/>
      <c r="B754" s="67"/>
      <c r="L754" s="68"/>
    </row>
    <row r="755" spans="1:12" s="32" customFormat="1" ht="12.75">
      <c r="A755" s="75"/>
      <c r="B755" s="67"/>
      <c r="L755" s="68"/>
    </row>
    <row r="756" spans="1:12" s="32" customFormat="1" ht="12.75">
      <c r="A756" s="75"/>
      <c r="B756" s="67"/>
      <c r="L756" s="68"/>
    </row>
    <row r="757" spans="1:12" s="32" customFormat="1" ht="12.75">
      <c r="A757" s="75"/>
      <c r="B757" s="67"/>
      <c r="L757" s="68"/>
    </row>
    <row r="758" spans="1:12" s="32" customFormat="1" ht="12.75">
      <c r="A758" s="75"/>
      <c r="B758" s="67"/>
      <c r="L758" s="68"/>
    </row>
    <row r="759" spans="1:12" s="32" customFormat="1" ht="12.75">
      <c r="A759" s="75"/>
      <c r="B759" s="67"/>
      <c r="L759" s="68"/>
    </row>
    <row r="760" spans="1:12" s="32" customFormat="1" ht="12.75">
      <c r="A760" s="75"/>
      <c r="B760" s="67"/>
      <c r="L760" s="68"/>
    </row>
    <row r="761" spans="1:12" s="32" customFormat="1" ht="12.75">
      <c r="A761" s="75"/>
      <c r="B761" s="67"/>
      <c r="L761" s="68"/>
    </row>
    <row r="762" spans="1:12" s="32" customFormat="1" ht="12.75">
      <c r="A762" s="75"/>
      <c r="B762" s="67"/>
      <c r="L762" s="68"/>
    </row>
    <row r="763" spans="1:12" s="32" customFormat="1" ht="12.75">
      <c r="A763" s="75"/>
      <c r="B763" s="67"/>
      <c r="L763" s="68"/>
    </row>
    <row r="764" spans="1:12" s="32" customFormat="1" ht="12.75">
      <c r="A764" s="75"/>
      <c r="B764" s="67"/>
      <c r="L764" s="68"/>
    </row>
    <row r="765" spans="1:12" s="32" customFormat="1" ht="12.75">
      <c r="A765" s="75"/>
      <c r="B765" s="67"/>
      <c r="L765" s="68"/>
    </row>
    <row r="766" spans="1:12" s="32" customFormat="1" ht="12.75">
      <c r="A766" s="75"/>
      <c r="B766" s="67"/>
      <c r="L766" s="68"/>
    </row>
    <row r="767" spans="1:12" s="32" customFormat="1" ht="12.75">
      <c r="A767" s="75"/>
      <c r="B767" s="67"/>
      <c r="L767" s="68"/>
    </row>
    <row r="768" spans="1:12" s="32" customFormat="1" ht="12.75">
      <c r="A768" s="75"/>
      <c r="B768" s="67"/>
      <c r="L768" s="68"/>
    </row>
    <row r="769" spans="1:12" s="32" customFormat="1" ht="12.75">
      <c r="A769" s="75"/>
      <c r="B769" s="67"/>
      <c r="L769" s="68"/>
    </row>
    <row r="770" spans="1:12" s="32" customFormat="1" ht="12.75">
      <c r="A770" s="75"/>
      <c r="B770" s="67"/>
      <c r="L770" s="68"/>
    </row>
    <row r="771" spans="1:12" s="32" customFormat="1" ht="12.75">
      <c r="A771" s="75"/>
      <c r="B771" s="67"/>
      <c r="L771" s="68"/>
    </row>
    <row r="772" spans="1:12" s="32" customFormat="1" ht="12.75">
      <c r="A772" s="75"/>
      <c r="B772" s="67"/>
      <c r="L772" s="68"/>
    </row>
    <row r="773" spans="1:12" s="32" customFormat="1" ht="12.75">
      <c r="A773" s="75"/>
      <c r="B773" s="67"/>
      <c r="L773" s="68"/>
    </row>
    <row r="774" spans="1:12" s="32" customFormat="1" ht="12.75">
      <c r="A774" s="75"/>
      <c r="B774" s="67"/>
      <c r="L774" s="68"/>
    </row>
    <row r="775" spans="1:12" s="32" customFormat="1" ht="12.75">
      <c r="A775" s="75"/>
      <c r="B775" s="67"/>
      <c r="L775" s="68"/>
    </row>
    <row r="776" spans="1:12" s="32" customFormat="1" ht="12.75">
      <c r="A776" s="75"/>
      <c r="B776" s="67"/>
      <c r="L776" s="68"/>
    </row>
    <row r="777" spans="1:12" s="32" customFormat="1" ht="12.75">
      <c r="A777" s="75"/>
      <c r="B777" s="67"/>
      <c r="L777" s="68"/>
    </row>
    <row r="778" spans="1:12" s="32" customFormat="1" ht="12.75">
      <c r="A778" s="75"/>
      <c r="B778" s="67"/>
      <c r="L778" s="68"/>
    </row>
    <row r="779" spans="1:12" s="32" customFormat="1" ht="12.75">
      <c r="A779" s="75"/>
      <c r="B779" s="67"/>
      <c r="L779" s="68"/>
    </row>
    <row r="780" spans="1:12" s="32" customFormat="1" ht="12.75">
      <c r="A780" s="75"/>
      <c r="B780" s="67"/>
      <c r="L780" s="68"/>
    </row>
    <row r="781" spans="1:12" s="32" customFormat="1" ht="12.75">
      <c r="A781" s="75"/>
      <c r="B781" s="67"/>
      <c r="L781" s="68"/>
    </row>
    <row r="782" spans="1:12" s="32" customFormat="1" ht="12.75">
      <c r="A782" s="75"/>
      <c r="B782" s="67"/>
      <c r="L782" s="68"/>
    </row>
    <row r="783" spans="1:12" s="32" customFormat="1" ht="12.75">
      <c r="A783" s="75"/>
      <c r="B783" s="67"/>
      <c r="L783" s="68"/>
    </row>
    <row r="784" spans="1:12" s="32" customFormat="1" ht="12.75">
      <c r="A784" s="75"/>
      <c r="B784" s="67"/>
      <c r="L784" s="68"/>
    </row>
    <row r="785" spans="1:12" s="32" customFormat="1" ht="12.75">
      <c r="A785" s="75"/>
      <c r="B785" s="67"/>
      <c r="L785" s="68"/>
    </row>
    <row r="786" spans="1:12" s="32" customFormat="1" ht="12.75">
      <c r="A786" s="75"/>
      <c r="B786" s="67"/>
      <c r="L786" s="68"/>
    </row>
    <row r="787" spans="1:12" s="32" customFormat="1" ht="12.75">
      <c r="A787" s="75"/>
      <c r="B787" s="67"/>
      <c r="L787" s="68"/>
    </row>
    <row r="788" spans="1:12" s="32" customFormat="1" ht="12.75">
      <c r="A788" s="75"/>
      <c r="B788" s="67"/>
      <c r="L788" s="68"/>
    </row>
    <row r="789" spans="1:12" s="32" customFormat="1" ht="12.75">
      <c r="A789" s="75"/>
      <c r="B789" s="67"/>
      <c r="L789" s="68"/>
    </row>
    <row r="790" spans="1:12" s="32" customFormat="1" ht="12.75">
      <c r="A790" s="75"/>
      <c r="B790" s="67"/>
      <c r="L790" s="68"/>
    </row>
    <row r="791" spans="1:12" s="32" customFormat="1" ht="12.75">
      <c r="A791" s="75"/>
      <c r="B791" s="67"/>
      <c r="L791" s="68"/>
    </row>
    <row r="792" spans="1:12" s="32" customFormat="1" ht="12.75">
      <c r="A792" s="75"/>
      <c r="B792" s="67"/>
      <c r="L792" s="68"/>
    </row>
    <row r="793" spans="1:12" s="32" customFormat="1" ht="12.75">
      <c r="A793" s="75"/>
      <c r="B793" s="67"/>
      <c r="L793" s="68"/>
    </row>
    <row r="794" spans="1:12" s="32" customFormat="1" ht="12.75">
      <c r="A794" s="75"/>
      <c r="B794" s="67"/>
      <c r="L794" s="68"/>
    </row>
    <row r="795" spans="1:12" s="32" customFormat="1" ht="12.75">
      <c r="A795" s="75"/>
      <c r="B795" s="67"/>
      <c r="L795" s="68"/>
    </row>
    <row r="796" spans="1:12" s="32" customFormat="1" ht="12.75">
      <c r="A796" s="75"/>
      <c r="B796" s="67"/>
      <c r="L796" s="68"/>
    </row>
    <row r="797" spans="1:12" s="32" customFormat="1" ht="12.75">
      <c r="A797" s="75"/>
      <c r="B797" s="67"/>
      <c r="L797" s="68"/>
    </row>
    <row r="798" spans="1:12" s="32" customFormat="1" ht="12.75">
      <c r="A798" s="75"/>
      <c r="B798" s="67"/>
      <c r="L798" s="68"/>
    </row>
    <row r="799" spans="1:12" s="32" customFormat="1" ht="12.75">
      <c r="A799" s="75"/>
      <c r="B799" s="67"/>
      <c r="L799" s="68"/>
    </row>
    <row r="800" spans="1:12" s="32" customFormat="1" ht="12.75">
      <c r="A800" s="75"/>
      <c r="B800" s="67"/>
      <c r="L800" s="68"/>
    </row>
    <row r="801" spans="1:12" s="32" customFormat="1" ht="12.75">
      <c r="A801" s="75"/>
      <c r="B801" s="67"/>
      <c r="L801" s="68"/>
    </row>
    <row r="802" spans="1:12" s="32" customFormat="1" ht="12.75">
      <c r="A802" s="75"/>
      <c r="B802" s="67"/>
      <c r="L802" s="68"/>
    </row>
    <row r="803" spans="1:12" s="32" customFormat="1" ht="12.75">
      <c r="A803" s="75"/>
      <c r="B803" s="67"/>
      <c r="L803" s="68"/>
    </row>
    <row r="804" spans="1:12" s="32" customFormat="1" ht="12.75">
      <c r="A804" s="75"/>
      <c r="B804" s="67"/>
      <c r="L804" s="68"/>
    </row>
    <row r="805" spans="1:12" s="32" customFormat="1" ht="12.75">
      <c r="A805" s="75"/>
      <c r="B805" s="67"/>
      <c r="L805" s="68"/>
    </row>
    <row r="806" spans="1:12" s="32" customFormat="1" ht="12.75">
      <c r="A806" s="75"/>
      <c r="B806" s="67"/>
      <c r="L806" s="68"/>
    </row>
    <row r="807" spans="1:12" s="32" customFormat="1" ht="12.75">
      <c r="A807" s="75"/>
      <c r="B807" s="67"/>
      <c r="L807" s="68"/>
    </row>
    <row r="808" spans="1:12" s="32" customFormat="1" ht="12.75">
      <c r="A808" s="75"/>
      <c r="B808" s="67"/>
      <c r="L808" s="68"/>
    </row>
    <row r="809" spans="1:12" s="32" customFormat="1" ht="12.75">
      <c r="A809" s="75"/>
      <c r="B809" s="67"/>
      <c r="L809" s="68"/>
    </row>
    <row r="810" spans="1:12" s="32" customFormat="1" ht="12.75">
      <c r="A810" s="75"/>
      <c r="B810" s="67"/>
      <c r="L810" s="68"/>
    </row>
    <row r="811" spans="1:12" s="32" customFormat="1" ht="12.75">
      <c r="A811" s="75"/>
      <c r="B811" s="67"/>
      <c r="L811" s="68"/>
    </row>
    <row r="812" spans="1:12" s="32" customFormat="1" ht="12.75">
      <c r="A812" s="75"/>
      <c r="B812" s="67"/>
      <c r="L812" s="68"/>
    </row>
    <row r="813" spans="1:12" s="32" customFormat="1" ht="12.75">
      <c r="A813" s="75"/>
      <c r="B813" s="67"/>
      <c r="L813" s="68"/>
    </row>
    <row r="814" spans="1:12" s="32" customFormat="1" ht="12.75">
      <c r="A814" s="75"/>
      <c r="B814" s="67"/>
      <c r="L814" s="68"/>
    </row>
    <row r="815" spans="1:12" s="32" customFormat="1" ht="12.75">
      <c r="A815" s="75"/>
      <c r="B815" s="67"/>
      <c r="L815" s="68"/>
    </row>
    <row r="816" spans="1:12" s="32" customFormat="1" ht="12.75">
      <c r="A816" s="75"/>
      <c r="B816" s="67"/>
      <c r="L816" s="68"/>
    </row>
    <row r="817" spans="1:12" s="32" customFormat="1" ht="12.75">
      <c r="A817" s="75"/>
      <c r="B817" s="67"/>
      <c r="L817" s="68"/>
    </row>
    <row r="818" spans="1:12" s="32" customFormat="1" ht="12.75">
      <c r="A818" s="75"/>
      <c r="B818" s="67"/>
      <c r="L818" s="68"/>
    </row>
    <row r="819" spans="1:12" s="32" customFormat="1" ht="12.75">
      <c r="A819" s="75"/>
      <c r="B819" s="67"/>
      <c r="L819" s="68"/>
    </row>
    <row r="820" spans="1:12" s="32" customFormat="1" ht="12.75">
      <c r="A820" s="75"/>
      <c r="B820" s="67"/>
      <c r="L820" s="68"/>
    </row>
    <row r="821" spans="1:12" s="32" customFormat="1" ht="12.75">
      <c r="A821" s="75"/>
      <c r="B821" s="67"/>
      <c r="L821" s="68"/>
    </row>
    <row r="822" spans="1:12" s="32" customFormat="1" ht="12.75">
      <c r="A822" s="75"/>
      <c r="B822" s="67"/>
      <c r="L822" s="68"/>
    </row>
    <row r="823" spans="1:12" s="32" customFormat="1" ht="12.75">
      <c r="A823" s="75"/>
      <c r="B823" s="67"/>
      <c r="L823" s="68"/>
    </row>
    <row r="824" spans="1:12" s="32" customFormat="1" ht="12.75">
      <c r="A824" s="75"/>
      <c r="B824" s="67"/>
      <c r="L824" s="68"/>
    </row>
    <row r="825" spans="1:12" s="32" customFormat="1" ht="12.75">
      <c r="A825" s="75"/>
      <c r="B825" s="67"/>
      <c r="L825" s="68"/>
    </row>
    <row r="826" spans="1:12" s="32" customFormat="1" ht="12.75">
      <c r="A826" s="75"/>
      <c r="B826" s="67"/>
      <c r="L826" s="68"/>
    </row>
    <row r="827" spans="1:12" s="32" customFormat="1" ht="12.75">
      <c r="A827" s="75"/>
      <c r="B827" s="67"/>
      <c r="L827" s="68"/>
    </row>
    <row r="828" spans="1:12" s="32" customFormat="1" ht="12.75">
      <c r="A828" s="75"/>
      <c r="B828" s="67"/>
      <c r="L828" s="68"/>
    </row>
    <row r="829" spans="1:12" s="32" customFormat="1" ht="12.75">
      <c r="A829" s="75"/>
      <c r="B829" s="67"/>
      <c r="L829" s="68"/>
    </row>
    <row r="830" spans="1:12" s="32" customFormat="1" ht="12.75">
      <c r="A830" s="75"/>
      <c r="B830" s="67"/>
      <c r="L830" s="68"/>
    </row>
    <row r="831" spans="1:12" s="32" customFormat="1" ht="12.75">
      <c r="A831" s="75"/>
      <c r="B831" s="67"/>
      <c r="L831" s="68"/>
    </row>
    <row r="832" spans="1:12" s="32" customFormat="1" ht="12.75">
      <c r="A832" s="75"/>
      <c r="B832" s="67"/>
      <c r="L832" s="68"/>
    </row>
    <row r="833" spans="1:12" s="32" customFormat="1" ht="12.75">
      <c r="A833" s="75"/>
      <c r="B833" s="67"/>
      <c r="L833" s="68"/>
    </row>
    <row r="834" spans="1:12" s="32" customFormat="1" ht="12.75">
      <c r="A834" s="75"/>
      <c r="B834" s="67"/>
      <c r="L834" s="68"/>
    </row>
    <row r="835" spans="1:12" s="32" customFormat="1" ht="12.75">
      <c r="A835" s="75"/>
      <c r="B835" s="67"/>
      <c r="L835" s="68"/>
    </row>
    <row r="836" spans="1:12" s="32" customFormat="1" ht="12.75">
      <c r="A836" s="75"/>
      <c r="B836" s="67"/>
      <c r="L836" s="68"/>
    </row>
    <row r="837" spans="1:12" s="32" customFormat="1" ht="12.75">
      <c r="A837" s="75"/>
      <c r="B837" s="67"/>
      <c r="L837" s="68"/>
    </row>
    <row r="838" spans="1:12" s="32" customFormat="1" ht="12.75">
      <c r="A838" s="75"/>
      <c r="B838" s="67"/>
      <c r="L838" s="68"/>
    </row>
    <row r="839" spans="1:12" s="32" customFormat="1" ht="12.75">
      <c r="A839" s="75"/>
      <c r="B839" s="67"/>
      <c r="L839" s="68"/>
    </row>
    <row r="840" spans="1:12" s="32" customFormat="1" ht="12.75">
      <c r="A840" s="75"/>
      <c r="B840" s="67"/>
      <c r="L840" s="68"/>
    </row>
    <row r="841" spans="1:12" s="32" customFormat="1" ht="12.75">
      <c r="A841" s="75"/>
      <c r="B841" s="67"/>
      <c r="L841" s="68"/>
    </row>
    <row r="842" spans="1:12" s="32" customFormat="1" ht="12.75">
      <c r="A842" s="75"/>
      <c r="B842" s="67"/>
      <c r="L842" s="68"/>
    </row>
    <row r="843" spans="1:12" s="32" customFormat="1" ht="12.75">
      <c r="A843" s="75"/>
      <c r="B843" s="67"/>
      <c r="L843" s="68"/>
    </row>
    <row r="844" spans="1:12" s="32" customFormat="1" ht="12.75">
      <c r="A844" s="75"/>
      <c r="B844" s="67"/>
      <c r="L844" s="68"/>
    </row>
    <row r="845" spans="1:12" s="32" customFormat="1" ht="12.75">
      <c r="A845" s="75"/>
      <c r="B845" s="67"/>
      <c r="L845" s="68"/>
    </row>
    <row r="846" spans="1:12" s="32" customFormat="1" ht="12.75">
      <c r="A846" s="75"/>
      <c r="B846" s="67"/>
      <c r="L846" s="68"/>
    </row>
    <row r="847" spans="1:12" s="32" customFormat="1" ht="12.75">
      <c r="A847" s="75"/>
      <c r="B847" s="67"/>
      <c r="L847" s="68"/>
    </row>
    <row r="848" spans="1:12" s="32" customFormat="1" ht="12.75">
      <c r="A848" s="75"/>
      <c r="B848" s="67"/>
      <c r="L848" s="68"/>
    </row>
    <row r="849" spans="1:12" s="32" customFormat="1" ht="12.75">
      <c r="A849" s="75"/>
      <c r="B849" s="67"/>
      <c r="L849" s="68"/>
    </row>
    <row r="850" spans="1:12" s="32" customFormat="1" ht="12.75">
      <c r="A850" s="75"/>
      <c r="B850" s="67"/>
      <c r="L850" s="68"/>
    </row>
    <row r="851" spans="1:12" s="32" customFormat="1" ht="12.75">
      <c r="A851" s="75"/>
      <c r="B851" s="67"/>
      <c r="L851" s="68"/>
    </row>
    <row r="852" spans="1:12" s="32" customFormat="1" ht="12.75">
      <c r="A852" s="75"/>
      <c r="B852" s="67"/>
      <c r="L852" s="68"/>
    </row>
    <row r="853" spans="1:12" s="32" customFormat="1" ht="12.75">
      <c r="A853" s="75"/>
      <c r="B853" s="67"/>
      <c r="L853" s="68"/>
    </row>
    <row r="854" spans="1:12" s="32" customFormat="1" ht="12.75">
      <c r="A854" s="75"/>
      <c r="B854" s="67"/>
      <c r="L854" s="68"/>
    </row>
    <row r="855" spans="1:12" s="32" customFormat="1" ht="12.75">
      <c r="A855" s="75"/>
      <c r="B855" s="67"/>
      <c r="L855" s="68"/>
    </row>
    <row r="856" spans="1:12" s="32" customFormat="1" ht="12.75">
      <c r="A856" s="75"/>
      <c r="B856" s="67"/>
      <c r="L856" s="68"/>
    </row>
    <row r="857" spans="1:12" s="32" customFormat="1" ht="12.75">
      <c r="A857" s="75"/>
      <c r="B857" s="67"/>
      <c r="L857" s="68"/>
    </row>
    <row r="858" spans="1:12" s="32" customFormat="1" ht="12.75">
      <c r="A858" s="75"/>
      <c r="B858" s="67"/>
      <c r="L858" s="68"/>
    </row>
    <row r="859" spans="1:12" s="32" customFormat="1" ht="12.75">
      <c r="A859" s="75"/>
      <c r="B859" s="67"/>
      <c r="L859" s="68"/>
    </row>
    <row r="860" spans="1:12" s="32" customFormat="1" ht="12.75">
      <c r="A860" s="75"/>
      <c r="B860" s="67"/>
      <c r="L860" s="68"/>
    </row>
    <row r="861" spans="1:12" s="32" customFormat="1" ht="12.75">
      <c r="A861" s="75"/>
      <c r="B861" s="67"/>
      <c r="L861" s="68"/>
    </row>
    <row r="862" spans="1:12" s="32" customFormat="1" ht="12.75">
      <c r="A862" s="75"/>
      <c r="B862" s="67"/>
      <c r="L862" s="68"/>
    </row>
    <row r="863" spans="1:12" s="32" customFormat="1" ht="12.75">
      <c r="A863" s="75"/>
      <c r="B863" s="67"/>
      <c r="L863" s="68"/>
    </row>
    <row r="864" spans="1:12" s="32" customFormat="1" ht="12.75">
      <c r="A864" s="75"/>
      <c r="B864" s="67"/>
      <c r="L864" s="68"/>
    </row>
    <row r="865" spans="1:12" s="32" customFormat="1" ht="12.75">
      <c r="A865" s="75"/>
      <c r="B865" s="67"/>
      <c r="L865" s="68"/>
    </row>
    <row r="866" spans="1:12" s="32" customFormat="1" ht="12.75">
      <c r="A866" s="75"/>
      <c r="B866" s="67"/>
      <c r="L866" s="68"/>
    </row>
    <row r="867" spans="1:12" s="32" customFormat="1" ht="12.75">
      <c r="A867" s="75"/>
      <c r="B867" s="67"/>
      <c r="L867" s="68"/>
    </row>
    <row r="868" spans="1:12" s="32" customFormat="1" ht="12.75">
      <c r="A868" s="75"/>
      <c r="B868" s="67"/>
      <c r="L868" s="68"/>
    </row>
    <row r="869" spans="1:12" s="32" customFormat="1" ht="12.75">
      <c r="A869" s="75"/>
      <c r="B869" s="67"/>
      <c r="L869" s="68"/>
    </row>
    <row r="870" spans="1:12" s="32" customFormat="1" ht="12.75">
      <c r="A870" s="75"/>
      <c r="B870" s="67"/>
      <c r="L870" s="68"/>
    </row>
    <row r="871" spans="1:12" s="32" customFormat="1" ht="12.75">
      <c r="A871" s="75"/>
      <c r="B871" s="67"/>
      <c r="L871" s="68"/>
    </row>
    <row r="872" spans="1:12" s="32" customFormat="1" ht="12.75">
      <c r="A872" s="75"/>
      <c r="B872" s="67"/>
      <c r="L872" s="68"/>
    </row>
    <row r="873" spans="1:12" s="32" customFormat="1" ht="12.75">
      <c r="A873" s="75"/>
      <c r="B873" s="67"/>
      <c r="L873" s="68"/>
    </row>
    <row r="874" spans="1:12" s="32" customFormat="1" ht="12.75">
      <c r="A874" s="75"/>
      <c r="B874" s="67"/>
      <c r="L874" s="68"/>
    </row>
    <row r="875" spans="1:12" s="32" customFormat="1" ht="12.75">
      <c r="A875" s="75"/>
      <c r="B875" s="67"/>
      <c r="L875" s="68"/>
    </row>
    <row r="876" spans="1:12" s="32" customFormat="1" ht="12.75">
      <c r="A876" s="75"/>
      <c r="B876" s="67"/>
      <c r="L876" s="68"/>
    </row>
    <row r="877" spans="1:12" s="32" customFormat="1" ht="12.75">
      <c r="A877" s="75"/>
      <c r="B877" s="67"/>
      <c r="L877" s="68"/>
    </row>
    <row r="878" spans="1:12" s="32" customFormat="1" ht="12.75">
      <c r="A878" s="75"/>
      <c r="B878" s="67"/>
      <c r="L878" s="68"/>
    </row>
    <row r="879" spans="1:12" s="32" customFormat="1" ht="12.75">
      <c r="A879" s="75"/>
      <c r="B879" s="67"/>
      <c r="L879" s="68"/>
    </row>
    <row r="880" spans="1:12" s="32" customFormat="1" ht="12.75">
      <c r="A880" s="75"/>
      <c r="B880" s="67"/>
      <c r="L880" s="68"/>
    </row>
    <row r="881" spans="1:12" s="32" customFormat="1" ht="12.75">
      <c r="A881" s="75"/>
      <c r="B881" s="67"/>
      <c r="L881" s="68"/>
    </row>
    <row r="882" spans="1:12" s="32" customFormat="1" ht="12.75">
      <c r="A882" s="75"/>
      <c r="B882" s="67"/>
      <c r="L882" s="68"/>
    </row>
    <row r="883" spans="1:12" s="32" customFormat="1" ht="12.75">
      <c r="A883" s="75"/>
      <c r="B883" s="67"/>
      <c r="L883" s="68"/>
    </row>
    <row r="884" spans="1:12" s="32" customFormat="1" ht="12.75">
      <c r="A884" s="75"/>
      <c r="B884" s="67"/>
      <c r="L884" s="68"/>
    </row>
    <row r="885" spans="1:12" s="32" customFormat="1" ht="12.75">
      <c r="A885" s="75"/>
      <c r="B885" s="67"/>
      <c r="L885" s="68"/>
    </row>
    <row r="886" spans="1:12" s="32" customFormat="1" ht="12.75">
      <c r="A886" s="75"/>
      <c r="B886" s="67"/>
      <c r="L886" s="68"/>
    </row>
    <row r="887" spans="1:12" s="32" customFormat="1" ht="12.75">
      <c r="A887" s="75"/>
      <c r="B887" s="67"/>
      <c r="L887" s="68"/>
    </row>
    <row r="888" spans="1:12" s="32" customFormat="1" ht="12.75">
      <c r="A888" s="75"/>
      <c r="B888" s="67"/>
      <c r="L888" s="68"/>
    </row>
    <row r="889" spans="1:12" s="32" customFormat="1" ht="12.75">
      <c r="A889" s="75"/>
      <c r="B889" s="67"/>
      <c r="L889" s="68"/>
    </row>
    <row r="890" spans="1:12" s="32" customFormat="1" ht="12.75">
      <c r="A890" s="75"/>
      <c r="B890" s="67"/>
      <c r="L890" s="68"/>
    </row>
    <row r="891" spans="1:12" s="32" customFormat="1" ht="12.75">
      <c r="A891" s="75"/>
      <c r="B891" s="67"/>
      <c r="L891" s="68"/>
    </row>
    <row r="892" spans="1:12" s="32" customFormat="1" ht="12.75">
      <c r="A892" s="75"/>
      <c r="B892" s="67"/>
      <c r="L892" s="68"/>
    </row>
    <row r="893" spans="1:12" s="32" customFormat="1" ht="12.75">
      <c r="A893" s="75"/>
      <c r="B893" s="67"/>
      <c r="L893" s="68"/>
    </row>
    <row r="894" spans="1:12" s="32" customFormat="1" ht="12.75">
      <c r="A894" s="75"/>
      <c r="B894" s="67"/>
      <c r="L894" s="68"/>
    </row>
    <row r="895" spans="1:12" s="32" customFormat="1" ht="12.75">
      <c r="A895" s="75"/>
      <c r="B895" s="67"/>
      <c r="L895" s="68"/>
    </row>
    <row r="896" spans="1:12" s="32" customFormat="1" ht="12.75">
      <c r="A896" s="75"/>
      <c r="B896" s="67"/>
      <c r="L896" s="68"/>
    </row>
    <row r="897" spans="1:12" s="32" customFormat="1" ht="12.75">
      <c r="A897" s="75"/>
      <c r="B897" s="67"/>
      <c r="L897" s="68"/>
    </row>
    <row r="898" spans="1:12" s="32" customFormat="1" ht="12.75">
      <c r="A898" s="75"/>
      <c r="B898" s="67"/>
      <c r="L898" s="68"/>
    </row>
    <row r="899" spans="1:12" s="32" customFormat="1" ht="12.75">
      <c r="A899" s="75"/>
      <c r="B899" s="67"/>
      <c r="L899" s="68"/>
    </row>
    <row r="900" spans="1:12" s="32" customFormat="1" ht="12.75">
      <c r="A900" s="75"/>
      <c r="B900" s="67"/>
      <c r="L900" s="68"/>
    </row>
    <row r="901" spans="1:12" s="32" customFormat="1" ht="12.75">
      <c r="A901" s="75"/>
      <c r="B901" s="67"/>
      <c r="L901" s="68"/>
    </row>
    <row r="902" spans="1:12" s="32" customFormat="1" ht="12.75">
      <c r="A902" s="75"/>
      <c r="B902" s="67"/>
      <c r="L902" s="68"/>
    </row>
    <row r="903" spans="1:12" s="32" customFormat="1" ht="12.75">
      <c r="A903" s="75"/>
      <c r="B903" s="67"/>
      <c r="L903" s="68"/>
    </row>
    <row r="904" spans="1:12" s="32" customFormat="1" ht="12.75">
      <c r="A904" s="75"/>
      <c r="B904" s="67"/>
      <c r="L904" s="68"/>
    </row>
    <row r="905" spans="1:12" s="32" customFormat="1" ht="12.75">
      <c r="A905" s="75"/>
      <c r="B905" s="67"/>
      <c r="L905" s="68"/>
    </row>
    <row r="906" spans="1:12" s="32" customFormat="1" ht="12.75">
      <c r="A906" s="75"/>
      <c r="B906" s="67"/>
      <c r="L906" s="68"/>
    </row>
    <row r="907" spans="1:12" s="32" customFormat="1" ht="12.75">
      <c r="A907" s="75"/>
      <c r="B907" s="67"/>
      <c r="L907" s="68"/>
    </row>
    <row r="908" spans="1:12" s="32" customFormat="1" ht="12.75">
      <c r="A908" s="75"/>
      <c r="B908" s="67"/>
      <c r="L908" s="68"/>
    </row>
    <row r="909" spans="1:12" s="32" customFormat="1" ht="12.75">
      <c r="A909" s="75"/>
      <c r="B909" s="67"/>
      <c r="L909" s="68"/>
    </row>
    <row r="910" spans="1:12" s="32" customFormat="1" ht="12.75">
      <c r="A910" s="75"/>
      <c r="B910" s="67"/>
      <c r="L910" s="68"/>
    </row>
    <row r="911" spans="1:12" s="32" customFormat="1" ht="12.75">
      <c r="A911" s="75"/>
      <c r="B911" s="67"/>
      <c r="L911" s="68"/>
    </row>
    <row r="912" spans="1:12" s="32" customFormat="1" ht="12.75">
      <c r="A912" s="75"/>
      <c r="B912" s="67"/>
      <c r="L912" s="68"/>
    </row>
    <row r="913" spans="1:12" s="32" customFormat="1" ht="12.75">
      <c r="A913" s="75"/>
      <c r="B913" s="67"/>
      <c r="L913" s="68"/>
    </row>
    <row r="914" spans="1:12" s="32" customFormat="1" ht="12.75">
      <c r="A914" s="75"/>
      <c r="B914" s="67"/>
      <c r="L914" s="68"/>
    </row>
    <row r="915" spans="1:12" s="32" customFormat="1" ht="12.75">
      <c r="A915" s="75"/>
      <c r="B915" s="67"/>
      <c r="L915" s="68"/>
    </row>
    <row r="916" spans="1:12" s="32" customFormat="1" ht="12.75">
      <c r="A916" s="75"/>
      <c r="B916" s="67"/>
      <c r="L916" s="68"/>
    </row>
    <row r="917" spans="1:12" s="32" customFormat="1" ht="12.75">
      <c r="A917" s="75"/>
      <c r="B917" s="67"/>
      <c r="L917" s="68"/>
    </row>
    <row r="918" spans="1:12" s="32" customFormat="1" ht="12.75">
      <c r="A918" s="75"/>
      <c r="B918" s="67"/>
      <c r="L918" s="68"/>
    </row>
    <row r="919" spans="1:12" s="32" customFormat="1" ht="12.75">
      <c r="A919" s="75"/>
      <c r="B919" s="67"/>
      <c r="L919" s="68"/>
    </row>
    <row r="920" spans="1:12" s="32" customFormat="1" ht="12.75">
      <c r="A920" s="75"/>
      <c r="B920" s="67"/>
      <c r="L920" s="68"/>
    </row>
    <row r="921" spans="1:12" s="32" customFormat="1" ht="12.75">
      <c r="A921" s="75"/>
      <c r="B921" s="67"/>
      <c r="L921" s="68"/>
    </row>
    <row r="922" spans="1:12" s="32" customFormat="1" ht="12.75">
      <c r="A922" s="75"/>
      <c r="B922" s="67"/>
      <c r="L922" s="68"/>
    </row>
    <row r="923" spans="1:12" s="32" customFormat="1" ht="12.75">
      <c r="A923" s="75"/>
      <c r="B923" s="67"/>
      <c r="L923" s="68"/>
    </row>
    <row r="924" spans="1:12" s="32" customFormat="1" ht="12.75">
      <c r="A924" s="75"/>
      <c r="B924" s="67"/>
      <c r="L924" s="68"/>
    </row>
    <row r="925" spans="1:12" s="32" customFormat="1" ht="12.75">
      <c r="A925" s="75"/>
      <c r="B925" s="67"/>
      <c r="L925" s="68"/>
    </row>
    <row r="926" spans="1:12" s="32" customFormat="1" ht="12.75">
      <c r="A926" s="75"/>
      <c r="B926" s="67"/>
      <c r="L926" s="68"/>
    </row>
    <row r="927" spans="1:12" s="32" customFormat="1" ht="12.75">
      <c r="A927" s="75"/>
      <c r="B927" s="67"/>
      <c r="L927" s="68"/>
    </row>
    <row r="928" spans="1:12" s="32" customFormat="1" ht="12.75">
      <c r="A928" s="75"/>
      <c r="B928" s="67"/>
      <c r="L928" s="68"/>
    </row>
    <row r="929" spans="1:12" s="32" customFormat="1" ht="12.75">
      <c r="A929" s="75"/>
      <c r="B929" s="67"/>
      <c r="L929" s="68"/>
    </row>
    <row r="930" spans="1:12" s="32" customFormat="1" ht="12.75">
      <c r="A930" s="75"/>
      <c r="B930" s="67"/>
      <c r="L930" s="68"/>
    </row>
    <row r="931" spans="1:12" s="32" customFormat="1" ht="12.75">
      <c r="A931" s="75"/>
      <c r="B931" s="67"/>
      <c r="L931" s="68"/>
    </row>
    <row r="932" spans="1:12" s="32" customFormat="1" ht="12.75">
      <c r="A932" s="75"/>
      <c r="B932" s="67"/>
      <c r="L932" s="68"/>
    </row>
    <row r="933" spans="1:12" s="32" customFormat="1" ht="12.75">
      <c r="A933" s="75"/>
      <c r="B933" s="67"/>
      <c r="L933" s="68"/>
    </row>
    <row r="934" spans="1:12" s="32" customFormat="1" ht="12.75">
      <c r="A934" s="75"/>
      <c r="B934" s="67"/>
      <c r="L934" s="68"/>
    </row>
    <row r="935" spans="1:12" s="32" customFormat="1" ht="12.75">
      <c r="A935" s="75"/>
      <c r="B935" s="67"/>
      <c r="L935" s="68"/>
    </row>
    <row r="936" spans="1:12" s="32" customFormat="1" ht="12.75">
      <c r="A936" s="75"/>
      <c r="B936" s="67"/>
      <c r="L936" s="68"/>
    </row>
    <row r="937" spans="1:12" s="32" customFormat="1" ht="12.75">
      <c r="A937" s="75"/>
      <c r="B937" s="67"/>
      <c r="L937" s="68"/>
    </row>
    <row r="938" spans="1:12" s="32" customFormat="1" ht="12.75">
      <c r="A938" s="75"/>
      <c r="B938" s="67"/>
      <c r="L938" s="68"/>
    </row>
    <row r="939" spans="1:12" s="32" customFormat="1" ht="12.75">
      <c r="A939" s="75"/>
      <c r="B939" s="67"/>
      <c r="L939" s="68"/>
    </row>
    <row r="940" spans="1:12" s="32" customFormat="1" ht="12.75">
      <c r="A940" s="75"/>
      <c r="B940" s="67"/>
      <c r="L940" s="68"/>
    </row>
    <row r="941" spans="1:12" s="32" customFormat="1" ht="12.75">
      <c r="A941" s="75"/>
      <c r="B941" s="67"/>
      <c r="L941" s="68"/>
    </row>
    <row r="942" spans="1:12" s="32" customFormat="1" ht="12.75">
      <c r="A942" s="75"/>
      <c r="B942" s="67"/>
      <c r="L942" s="68"/>
    </row>
    <row r="943" spans="1:12" s="32" customFormat="1" ht="12.75">
      <c r="A943" s="75"/>
      <c r="B943" s="67"/>
      <c r="L943" s="68"/>
    </row>
    <row r="944" spans="1:12" s="32" customFormat="1" ht="12.75">
      <c r="A944" s="75"/>
      <c r="B944" s="67"/>
      <c r="L944" s="68"/>
    </row>
    <row r="945" spans="1:12" s="32" customFormat="1" ht="12.75">
      <c r="A945" s="75"/>
      <c r="B945" s="67"/>
      <c r="L945" s="68"/>
    </row>
    <row r="946" spans="1:12" s="32" customFormat="1" ht="12.75">
      <c r="A946" s="75"/>
      <c r="B946" s="67"/>
      <c r="L946" s="68"/>
    </row>
    <row r="947" spans="1:12" s="32" customFormat="1" ht="12.75">
      <c r="A947" s="75"/>
      <c r="B947" s="67"/>
      <c r="L947" s="68"/>
    </row>
    <row r="948" spans="1:12" s="32" customFormat="1" ht="12.75">
      <c r="A948" s="75"/>
      <c r="B948" s="67"/>
      <c r="L948" s="68"/>
    </row>
    <row r="949" spans="1:12" s="32" customFormat="1" ht="12.75">
      <c r="A949" s="75"/>
      <c r="B949" s="67"/>
      <c r="L949" s="68"/>
    </row>
    <row r="950" spans="1:12" s="32" customFormat="1" ht="12.75">
      <c r="A950" s="75"/>
      <c r="B950" s="67"/>
      <c r="L950" s="68"/>
    </row>
    <row r="951" spans="1:12" s="32" customFormat="1" ht="12.75">
      <c r="A951" s="75"/>
      <c r="B951" s="67"/>
      <c r="L951" s="68"/>
    </row>
    <row r="952" spans="1:12" s="32" customFormat="1" ht="12.75">
      <c r="A952" s="75"/>
      <c r="B952" s="67"/>
      <c r="L952" s="68"/>
    </row>
    <row r="953" spans="1:12" s="32" customFormat="1" ht="12.75">
      <c r="A953" s="75"/>
      <c r="B953" s="67"/>
      <c r="L953" s="68"/>
    </row>
    <row r="954" spans="1:12" s="32" customFormat="1" ht="12.75">
      <c r="A954" s="75"/>
      <c r="B954" s="67"/>
      <c r="L954" s="68"/>
    </row>
    <row r="955" spans="1:12" s="32" customFormat="1" ht="12.75">
      <c r="A955" s="75"/>
      <c r="B955" s="67"/>
      <c r="L955" s="68"/>
    </row>
    <row r="956" spans="1:12" s="32" customFormat="1" ht="12.75">
      <c r="A956" s="75"/>
      <c r="B956" s="67"/>
      <c r="L956" s="68"/>
    </row>
    <row r="957" spans="1:12" s="32" customFormat="1" ht="12.75">
      <c r="A957" s="75"/>
      <c r="B957" s="67"/>
      <c r="L957" s="68"/>
    </row>
    <row r="958" spans="1:12" s="32" customFormat="1" ht="12.75">
      <c r="A958" s="75"/>
      <c r="B958" s="67"/>
      <c r="L958" s="68"/>
    </row>
    <row r="959" spans="1:12" s="32" customFormat="1" ht="12.75">
      <c r="A959" s="75"/>
      <c r="B959" s="67"/>
      <c r="L959" s="68"/>
    </row>
    <row r="960" spans="1:12" s="32" customFormat="1" ht="12.75">
      <c r="A960" s="75"/>
      <c r="B960" s="67"/>
      <c r="L960" s="68"/>
    </row>
    <row r="961" spans="1:12" s="32" customFormat="1" ht="12.75">
      <c r="A961" s="75"/>
      <c r="B961" s="67"/>
      <c r="L961" s="68"/>
    </row>
    <row r="962" spans="1:12" s="32" customFormat="1" ht="12.75">
      <c r="A962" s="75"/>
      <c r="B962" s="67"/>
      <c r="L962" s="68"/>
    </row>
    <row r="963" spans="1:12" s="32" customFormat="1" ht="12.75">
      <c r="A963" s="75"/>
      <c r="B963" s="67"/>
      <c r="L963" s="68"/>
    </row>
    <row r="964" spans="1:12" s="32" customFormat="1" ht="12.75">
      <c r="A964" s="75"/>
      <c r="B964" s="67"/>
      <c r="L964" s="68"/>
    </row>
    <row r="965" spans="1:12" s="32" customFormat="1" ht="12.75">
      <c r="A965" s="75"/>
      <c r="B965" s="67"/>
      <c r="L965" s="68"/>
    </row>
    <row r="966" spans="1:12" s="32" customFormat="1" ht="12.75">
      <c r="A966" s="75"/>
      <c r="B966" s="67"/>
      <c r="L966" s="68"/>
    </row>
    <row r="967" spans="1:12" s="32" customFormat="1" ht="12.75">
      <c r="A967" s="75"/>
      <c r="B967" s="67"/>
      <c r="L967" s="68"/>
    </row>
    <row r="968" spans="1:12" s="32" customFormat="1" ht="12.75">
      <c r="A968" s="75"/>
      <c r="B968" s="67"/>
      <c r="L968" s="68"/>
    </row>
    <row r="969" spans="1:12" s="32" customFormat="1" ht="12.75">
      <c r="A969" s="75"/>
      <c r="B969" s="67"/>
      <c r="L969" s="68"/>
    </row>
    <row r="970" spans="1:12" s="32" customFormat="1" ht="12.75">
      <c r="A970" s="75"/>
      <c r="B970" s="67"/>
      <c r="L970" s="68"/>
    </row>
    <row r="971" spans="1:12" s="32" customFormat="1" ht="12.75">
      <c r="A971" s="75"/>
      <c r="B971" s="67"/>
      <c r="L971" s="68"/>
    </row>
    <row r="972" spans="1:12" s="32" customFormat="1" ht="12.75">
      <c r="A972" s="75"/>
      <c r="B972" s="67"/>
      <c r="L972" s="68"/>
    </row>
    <row r="973" spans="1:12" s="32" customFormat="1" ht="12.75">
      <c r="A973" s="75"/>
      <c r="B973" s="67"/>
      <c r="L973" s="68"/>
    </row>
    <row r="974" spans="1:12" s="32" customFormat="1" ht="12.75">
      <c r="A974" s="75"/>
      <c r="B974" s="67"/>
      <c r="L974" s="68"/>
    </row>
    <row r="975" spans="1:12" s="32" customFormat="1" ht="12.75">
      <c r="A975" s="75"/>
      <c r="B975" s="67"/>
      <c r="L975" s="68"/>
    </row>
    <row r="976" spans="1:12" s="32" customFormat="1" ht="12.75">
      <c r="A976" s="75"/>
      <c r="B976" s="67"/>
      <c r="L976" s="68"/>
    </row>
    <row r="977" spans="1:12" s="32" customFormat="1" ht="12.75">
      <c r="A977" s="75"/>
      <c r="B977" s="67"/>
      <c r="L977" s="68"/>
    </row>
    <row r="978" spans="1:12" s="32" customFormat="1" ht="12.75">
      <c r="A978" s="75"/>
      <c r="B978" s="67"/>
      <c r="L978" s="68"/>
    </row>
    <row r="979" spans="1:12" s="32" customFormat="1" ht="12.75">
      <c r="A979" s="75"/>
      <c r="B979" s="67"/>
      <c r="L979" s="68"/>
    </row>
    <row r="980" spans="1:12" s="32" customFormat="1" ht="12.75">
      <c r="A980" s="75"/>
      <c r="B980" s="67"/>
      <c r="L980" s="68"/>
    </row>
    <row r="981" spans="1:12" s="32" customFormat="1" ht="12.75">
      <c r="A981" s="75"/>
      <c r="B981" s="67"/>
      <c r="L981" s="68"/>
    </row>
    <row r="982" spans="1:12" s="32" customFormat="1" ht="12.75">
      <c r="A982" s="75"/>
      <c r="B982" s="67"/>
      <c r="L982" s="68"/>
    </row>
    <row r="983" spans="1:12" s="32" customFormat="1" ht="12.75">
      <c r="A983" s="75"/>
      <c r="B983" s="67"/>
      <c r="L983" s="68"/>
    </row>
    <row r="984" spans="1:12" s="32" customFormat="1" ht="12.75">
      <c r="A984" s="75"/>
      <c r="B984" s="67"/>
      <c r="L984" s="68"/>
    </row>
    <row r="985" spans="1:12" s="32" customFormat="1" ht="12.75">
      <c r="A985" s="75"/>
      <c r="B985" s="67"/>
      <c r="L985" s="68"/>
    </row>
    <row r="986" spans="1:12" s="32" customFormat="1" ht="12.75">
      <c r="A986" s="75"/>
      <c r="B986" s="67"/>
      <c r="L986" s="68"/>
    </row>
    <row r="987" spans="1:12" s="32" customFormat="1" ht="12.75">
      <c r="A987" s="75"/>
      <c r="B987" s="67"/>
      <c r="L987" s="68"/>
    </row>
    <row r="988" spans="1:12" s="32" customFormat="1" ht="12.75">
      <c r="A988" s="75"/>
      <c r="B988" s="67"/>
      <c r="L988" s="68"/>
    </row>
    <row r="989" spans="1:12" s="32" customFormat="1" ht="12.75">
      <c r="A989" s="75"/>
      <c r="B989" s="67"/>
      <c r="L989" s="68"/>
    </row>
    <row r="990" spans="1:12" s="32" customFormat="1" ht="12.75">
      <c r="A990" s="75"/>
      <c r="B990" s="67"/>
      <c r="L990" s="68"/>
    </row>
    <row r="991" spans="1:12" s="32" customFormat="1" ht="12.75">
      <c r="A991" s="75"/>
      <c r="B991" s="67"/>
      <c r="L991" s="68"/>
    </row>
    <row r="992" spans="1:12" s="32" customFormat="1" ht="12.75">
      <c r="A992" s="75"/>
      <c r="B992" s="67"/>
      <c r="L992" s="68"/>
    </row>
    <row r="993" spans="1:12" s="32" customFormat="1" ht="12.75">
      <c r="A993" s="75"/>
      <c r="B993" s="67"/>
      <c r="L993" s="68"/>
    </row>
    <row r="994" spans="1:12" s="32" customFormat="1" ht="12.75">
      <c r="A994" s="75"/>
      <c r="B994" s="67"/>
      <c r="L994" s="68"/>
    </row>
    <row r="995" spans="1:12" s="32" customFormat="1" ht="12.75">
      <c r="A995" s="75"/>
      <c r="B995" s="67"/>
      <c r="L995" s="68"/>
    </row>
    <row r="996" spans="1:12" s="32" customFormat="1" ht="12.75">
      <c r="A996" s="75"/>
      <c r="B996" s="67"/>
      <c r="L996" s="68"/>
    </row>
    <row r="997" spans="1:12" s="32" customFormat="1" ht="12.75">
      <c r="A997" s="75"/>
      <c r="B997" s="67"/>
      <c r="L997" s="68"/>
    </row>
    <row r="998" spans="1:12" s="32" customFormat="1" ht="12.75">
      <c r="A998" s="75"/>
      <c r="B998" s="67"/>
      <c r="L998" s="68"/>
    </row>
    <row r="999" spans="1:12" s="32" customFormat="1" ht="12.75">
      <c r="A999" s="75"/>
      <c r="B999" s="67"/>
      <c r="L999" s="68"/>
    </row>
    <row r="1000" spans="1:12" s="32" customFormat="1" ht="12.75">
      <c r="A1000" s="75"/>
      <c r="B1000" s="67"/>
      <c r="L1000" s="68"/>
    </row>
    <row r="1001" spans="1:12" s="32" customFormat="1" ht="12.75">
      <c r="A1001" s="75"/>
      <c r="B1001" s="67"/>
      <c r="L1001" s="68"/>
    </row>
    <row r="1002" spans="1:12" s="32" customFormat="1" ht="12.75">
      <c r="A1002" s="75"/>
      <c r="B1002" s="67"/>
      <c r="L1002" s="68"/>
    </row>
    <row r="1003" spans="1:12" s="32" customFormat="1" ht="12.75">
      <c r="A1003" s="75"/>
      <c r="B1003" s="67"/>
      <c r="L1003" s="68"/>
    </row>
    <row r="1004" spans="1:12" s="32" customFormat="1" ht="12.75">
      <c r="A1004" s="75"/>
      <c r="B1004" s="67"/>
      <c r="L1004" s="68"/>
    </row>
    <row r="1005" spans="1:12" s="32" customFormat="1" ht="12.75">
      <c r="A1005" s="75"/>
      <c r="B1005" s="67"/>
      <c r="L1005" s="68"/>
    </row>
    <row r="1006" spans="1:12" s="32" customFormat="1" ht="12.75">
      <c r="A1006" s="75"/>
      <c r="B1006" s="67"/>
      <c r="L1006" s="68"/>
    </row>
    <row r="1007" spans="1:12" s="32" customFormat="1" ht="12.75">
      <c r="A1007" s="75"/>
      <c r="B1007" s="67"/>
      <c r="L1007" s="68"/>
    </row>
    <row r="1008" spans="1:12" s="32" customFormat="1" ht="12.75">
      <c r="A1008" s="75"/>
      <c r="B1008" s="67"/>
      <c r="L1008" s="68"/>
    </row>
    <row r="1009" spans="1:12" s="32" customFormat="1" ht="12.75">
      <c r="A1009" s="75"/>
      <c r="B1009" s="67"/>
      <c r="L1009" s="68"/>
    </row>
  </sheetData>
  <sheetProtection password="F645" sheet="1" objects="1" scenarios="1" formatColumns="0"/>
  <mergeCells count="4">
    <mergeCell ref="C74:D74"/>
    <mergeCell ref="C20:E20"/>
    <mergeCell ref="C22:E22"/>
    <mergeCell ref="C21:D21"/>
  </mergeCells>
  <dataValidations count="3">
    <dataValidation allowBlank="1" showInputMessage="1" showErrorMessage="1" prompt="Entweder Sie füllen diese UND die folgende Zelle aus ODER Sie nutzen statt dessen Zelle B20. Ansonsten können keine sinnvollen Folgeberechnungen gemacht werden!" sqref="B21"/>
    <dataValidation allowBlank="1" showInputMessage="1" showErrorMessage="1" prompt="Entweder Sie füllen diese UND die vorhergehende Zelle aus ODER Sie nutzen statt dessen Zelle B20. Ansonsten können keine sinnvollen Folgeberechnungen gemacht werden!" sqref="B22"/>
    <dataValidation allowBlank="1" showInputMessage="1" showErrorMessage="1" prompt="Mindestens 1 eintragen für weitere Formeln und Berechnungen !" sqref="B70 B73"/>
  </dataValidations>
  <printOptions/>
  <pageMargins left="1.34" right="0.24" top="0.72" bottom="0.77" header="0.5118110236220472" footer="0.21"/>
  <pageSetup horizontalDpi="600" verticalDpi="600" orientation="landscape" paperSize="9" r:id="rId3"/>
  <rowBreaks count="3" manualBreakCount="3">
    <brk id="30" max="10" man="1"/>
    <brk id="53" max="10" man="1"/>
    <brk id="73" max="5" man="1"/>
  </rowBreaks>
  <legacyDrawing r:id="rId2"/>
</worksheet>
</file>

<file path=xl/worksheets/sheet3.xml><?xml version="1.0" encoding="utf-8"?>
<worksheet xmlns="http://schemas.openxmlformats.org/spreadsheetml/2006/main" xmlns:r="http://schemas.openxmlformats.org/officeDocument/2006/relationships">
  <dimension ref="A1:H59"/>
  <sheetViews>
    <sheetView zoomScale="70" zoomScaleNormal="70" zoomScalePageLayoutView="0" workbookViewId="0" topLeftCell="A1">
      <selection activeCell="C27" activeCellId="5" sqref="B19 C5:D5 B22 B24 B29:E29 C27:G35"/>
    </sheetView>
  </sheetViews>
  <sheetFormatPr defaultColWidth="11.421875" defaultRowHeight="12.75"/>
  <cols>
    <col min="1" max="1" width="52.8515625" style="157" customWidth="1"/>
    <col min="2" max="2" width="17.00390625" style="4" customWidth="1"/>
    <col min="3" max="3" width="21.421875" style="0" customWidth="1"/>
    <col min="4" max="4" width="23.140625" style="0" customWidth="1"/>
    <col min="5" max="5" width="14.57421875" style="0" customWidth="1"/>
  </cols>
  <sheetData>
    <row r="1" spans="1:8" ht="19.5" thickBot="1">
      <c r="A1" s="107" t="s">
        <v>5</v>
      </c>
      <c r="B1" s="165"/>
      <c r="C1" s="164"/>
      <c r="D1" s="164"/>
      <c r="E1" s="40"/>
      <c r="F1" s="28"/>
      <c r="G1" s="21"/>
      <c r="H1" s="21"/>
    </row>
    <row r="2" spans="1:8" ht="48" customHeight="1" thickBot="1">
      <c r="A2" s="154"/>
      <c r="B2" s="159" t="s">
        <v>22</v>
      </c>
      <c r="C2" s="171" t="s">
        <v>63</v>
      </c>
      <c r="D2" s="171" t="s">
        <v>89</v>
      </c>
      <c r="E2" s="41"/>
      <c r="F2" s="28"/>
      <c r="G2" s="21"/>
      <c r="H2" s="21"/>
    </row>
    <row r="3" spans="1:8" ht="12.75">
      <c r="A3" s="118" t="s">
        <v>47</v>
      </c>
      <c r="B3" s="102"/>
      <c r="C3" s="163"/>
      <c r="D3" s="162"/>
      <c r="E3" s="42"/>
      <c r="F3" s="28"/>
      <c r="G3" s="21"/>
      <c r="H3" s="21"/>
    </row>
    <row r="4" spans="1:8" ht="26.25">
      <c r="A4" s="111" t="s">
        <v>90</v>
      </c>
      <c r="B4" s="160"/>
      <c r="C4" s="161"/>
      <c r="D4" s="162"/>
      <c r="E4" s="42"/>
      <c r="F4" s="28"/>
      <c r="G4" s="21"/>
      <c r="H4" s="21"/>
    </row>
    <row r="5" spans="1:8" ht="12.75">
      <c r="A5" s="155"/>
      <c r="B5" s="102"/>
      <c r="C5" s="172" t="e">
        <f>(B5+B7+B9+B10+B11+B12+B18+B19+B22)</f>
        <v>#DIV/0!</v>
      </c>
      <c r="D5" s="172">
        <f>(B14+B15+B16)*B3</f>
        <v>0</v>
      </c>
      <c r="E5" s="42"/>
      <c r="F5" s="28"/>
      <c r="G5" s="21"/>
      <c r="H5" s="21"/>
    </row>
    <row r="6" spans="1:8" ht="26.25">
      <c r="A6" s="111" t="s">
        <v>91</v>
      </c>
      <c r="B6" s="166"/>
      <c r="C6" s="43"/>
      <c r="D6" s="43"/>
      <c r="E6" s="43"/>
      <c r="F6" s="21"/>
      <c r="G6" s="21"/>
      <c r="H6" s="21"/>
    </row>
    <row r="7" spans="1:8" ht="12.75">
      <c r="A7" s="155"/>
      <c r="B7" s="102"/>
      <c r="C7" s="21"/>
      <c r="D7" s="21"/>
      <c r="E7" s="21"/>
      <c r="F7" s="21"/>
      <c r="G7" s="21"/>
      <c r="H7" s="21"/>
    </row>
    <row r="8" spans="1:8" ht="26.25">
      <c r="A8" s="111" t="s">
        <v>92</v>
      </c>
      <c r="B8" s="166"/>
      <c r="C8" s="21"/>
      <c r="D8" s="21"/>
      <c r="E8" s="21"/>
      <c r="F8" s="21"/>
      <c r="G8" s="21"/>
      <c r="H8" s="21"/>
    </row>
    <row r="9" spans="1:8" ht="12.75">
      <c r="A9" s="108" t="s">
        <v>24</v>
      </c>
      <c r="B9" s="102">
        <v>0</v>
      </c>
      <c r="C9" s="21"/>
      <c r="D9" s="21"/>
      <c r="E9" s="21"/>
      <c r="F9" s="21"/>
      <c r="G9" s="21"/>
      <c r="H9" s="21"/>
    </row>
    <row r="10" spans="1:8" ht="12.75">
      <c r="A10" s="108" t="s">
        <v>75</v>
      </c>
      <c r="B10" s="102">
        <v>0</v>
      </c>
      <c r="C10" s="21"/>
      <c r="D10" s="21"/>
      <c r="E10" s="21"/>
      <c r="F10" s="21"/>
      <c r="G10" s="21"/>
      <c r="H10" s="21"/>
    </row>
    <row r="11" spans="1:8" ht="12.75">
      <c r="A11" s="108" t="s">
        <v>25</v>
      </c>
      <c r="B11" s="102">
        <v>0</v>
      </c>
      <c r="C11" s="21"/>
      <c r="D11" s="44"/>
      <c r="E11" s="21"/>
      <c r="F11" s="21"/>
      <c r="G11" s="21"/>
      <c r="H11" s="21"/>
    </row>
    <row r="12" spans="1:8" ht="12.75">
      <c r="A12" s="109" t="s">
        <v>26</v>
      </c>
      <c r="B12" s="102"/>
      <c r="C12" s="21"/>
      <c r="D12" s="21"/>
      <c r="E12" s="21"/>
      <c r="F12" s="21"/>
      <c r="G12" s="21"/>
      <c r="H12" s="21"/>
    </row>
    <row r="13" spans="1:8" ht="12.75">
      <c r="A13" s="111" t="s">
        <v>140</v>
      </c>
      <c r="B13" s="166"/>
      <c r="C13" s="45"/>
      <c r="D13" s="21"/>
      <c r="E13" s="21"/>
      <c r="F13" s="21"/>
      <c r="G13" s="21"/>
      <c r="H13" s="21"/>
    </row>
    <row r="14" spans="1:8" ht="12.75">
      <c r="A14" s="108" t="s">
        <v>88</v>
      </c>
      <c r="B14" s="102"/>
      <c r="C14" s="45"/>
      <c r="D14" s="21"/>
      <c r="E14" s="21"/>
      <c r="F14" s="21"/>
      <c r="G14" s="21"/>
      <c r="H14" s="21"/>
    </row>
    <row r="15" spans="1:8" ht="12.75">
      <c r="A15" s="108" t="s">
        <v>27</v>
      </c>
      <c r="B15" s="102">
        <v>0</v>
      </c>
      <c r="C15" s="45"/>
      <c r="D15" s="21"/>
      <c r="E15" s="21"/>
      <c r="F15" s="21"/>
      <c r="G15" s="21"/>
      <c r="H15" s="21"/>
    </row>
    <row r="16" spans="1:8" ht="12.75">
      <c r="A16" s="109" t="s">
        <v>31</v>
      </c>
      <c r="B16" s="102">
        <v>0</v>
      </c>
      <c r="C16" s="45"/>
      <c r="D16" s="21"/>
      <c r="E16" s="21"/>
      <c r="F16" s="21"/>
      <c r="G16" s="21"/>
      <c r="H16" s="21"/>
    </row>
    <row r="17" spans="1:8" ht="12.75">
      <c r="A17" s="111" t="s">
        <v>87</v>
      </c>
      <c r="B17" s="166"/>
      <c r="C17" s="21"/>
      <c r="D17" s="21"/>
      <c r="E17" s="21"/>
      <c r="F17" s="21"/>
      <c r="G17" s="21"/>
      <c r="H17" s="21"/>
    </row>
    <row r="18" spans="1:8" ht="12.75">
      <c r="A18" s="155"/>
      <c r="B18" s="102">
        <v>0</v>
      </c>
      <c r="C18" s="21"/>
      <c r="D18" s="21"/>
      <c r="E18" s="21"/>
      <c r="F18" s="21"/>
      <c r="G18" s="21"/>
      <c r="H18" s="21"/>
    </row>
    <row r="19" spans="1:8" ht="12.75">
      <c r="A19" s="111" t="s">
        <v>29</v>
      </c>
      <c r="B19" s="172">
        <f>B20*B21</f>
        <v>0</v>
      </c>
      <c r="C19" s="21"/>
      <c r="D19" s="21"/>
      <c r="E19" s="21"/>
      <c r="F19" s="21"/>
      <c r="G19" s="21"/>
      <c r="H19" s="21"/>
    </row>
    <row r="20" spans="1:8" ht="12.75">
      <c r="A20" s="108" t="s">
        <v>81</v>
      </c>
      <c r="B20" s="102"/>
      <c r="C20" s="21"/>
      <c r="D20" s="21"/>
      <c r="E20" s="21"/>
      <c r="F20" s="21"/>
      <c r="G20" s="21"/>
      <c r="H20" s="21"/>
    </row>
    <row r="21" spans="1:8" ht="12.75">
      <c r="A21" s="123" t="s">
        <v>28</v>
      </c>
      <c r="B21" s="102"/>
      <c r="C21" s="21"/>
      <c r="D21" s="21"/>
      <c r="E21" s="21"/>
      <c r="F21" s="21"/>
      <c r="G21" s="21"/>
      <c r="H21" s="21"/>
    </row>
    <row r="22" spans="1:8" ht="26.25">
      <c r="A22" s="111" t="s">
        <v>86</v>
      </c>
      <c r="B22" s="172" t="e">
        <f>B23*B24+B25/B26</f>
        <v>#DIV/0!</v>
      </c>
      <c r="C22" s="21"/>
      <c r="D22" s="21"/>
      <c r="E22" s="21"/>
      <c r="F22" s="21"/>
      <c r="G22" s="21"/>
      <c r="H22" s="21"/>
    </row>
    <row r="23" spans="1:8" ht="12.75">
      <c r="A23" s="108" t="s">
        <v>139</v>
      </c>
      <c r="B23" s="102"/>
      <c r="C23" s="21"/>
      <c r="D23" s="21"/>
      <c r="E23" s="21"/>
      <c r="F23" s="21"/>
      <c r="G23" s="21"/>
      <c r="H23" s="21"/>
    </row>
    <row r="24" spans="1:8" ht="12.75">
      <c r="A24" s="108" t="s">
        <v>30</v>
      </c>
      <c r="B24" s="172" t="e">
        <f>BasisDaten!E66</f>
        <v>#DIV/0!</v>
      </c>
      <c r="C24" s="21"/>
      <c r="D24" s="21"/>
      <c r="E24" s="21"/>
      <c r="F24" s="21"/>
      <c r="G24" s="21"/>
      <c r="H24" s="21"/>
    </row>
    <row r="25" spans="1:8" ht="12.75">
      <c r="A25" s="108" t="s">
        <v>138</v>
      </c>
      <c r="B25" s="102"/>
      <c r="C25" s="21"/>
      <c r="D25" s="21"/>
      <c r="E25" s="21"/>
      <c r="F25" s="21"/>
      <c r="G25" s="21"/>
      <c r="H25" s="21"/>
    </row>
    <row r="26" spans="1:8" ht="12.75">
      <c r="A26" s="108" t="s">
        <v>127</v>
      </c>
      <c r="B26" s="102"/>
      <c r="C26" s="21"/>
      <c r="D26" s="21"/>
      <c r="E26" s="21"/>
      <c r="F26" s="21"/>
      <c r="G26" s="21"/>
      <c r="H26" s="21"/>
    </row>
    <row r="27" spans="1:8" ht="12.75">
      <c r="A27" s="155"/>
      <c r="B27" s="167"/>
      <c r="C27" s="225"/>
      <c r="D27" s="225"/>
      <c r="E27" s="225"/>
      <c r="F27" s="225"/>
      <c r="G27" s="225"/>
      <c r="H27" s="21"/>
    </row>
    <row r="28" spans="1:8" ht="12.75">
      <c r="A28" s="111" t="s">
        <v>64</v>
      </c>
      <c r="B28" s="168"/>
      <c r="C28" s="172" t="s">
        <v>65</v>
      </c>
      <c r="D28" s="172" t="s">
        <v>66</v>
      </c>
      <c r="E28" s="191"/>
      <c r="F28" s="192"/>
      <c r="G28" s="225"/>
      <c r="H28" s="21"/>
    </row>
    <row r="29" spans="1:8" ht="12.75">
      <c r="A29" s="108" t="s">
        <v>93</v>
      </c>
      <c r="B29" s="172" t="e">
        <f>C5/3+D5/B3</f>
        <v>#DIV/0!</v>
      </c>
      <c r="C29" s="172" t="e">
        <f>B30-B29</f>
        <v>#DIV/0!</v>
      </c>
      <c r="D29" s="172" t="e">
        <f>C29*B3</f>
        <v>#DIV/0!</v>
      </c>
      <c r="E29" s="225"/>
      <c r="F29" s="225"/>
      <c r="G29" s="225"/>
      <c r="H29" s="21"/>
    </row>
    <row r="30" spans="1:8" ht="12.75">
      <c r="A30" s="109" t="s">
        <v>94</v>
      </c>
      <c r="B30" s="102"/>
      <c r="C30" s="225"/>
      <c r="D30" s="225"/>
      <c r="E30" s="225"/>
      <c r="F30" s="225"/>
      <c r="G30" s="225"/>
      <c r="H30" s="21"/>
    </row>
    <row r="31" spans="1:8" ht="12.75" customHeight="1">
      <c r="A31" s="156" t="s">
        <v>85</v>
      </c>
      <c r="B31" s="102"/>
      <c r="C31" s="225"/>
      <c r="D31" s="191">
        <f>B31/100*BasisDaten!B42*Telearbeit!B3*12</f>
        <v>0</v>
      </c>
      <c r="E31" s="278" t="s">
        <v>84</v>
      </c>
      <c r="F31" s="278"/>
      <c r="G31" s="278"/>
      <c r="H31" s="23"/>
    </row>
    <row r="32" spans="1:8" ht="12.75">
      <c r="A32" s="76"/>
      <c r="B32" s="169"/>
      <c r="C32" s="225"/>
      <c r="D32" s="225"/>
      <c r="E32" s="278"/>
      <c r="F32" s="278"/>
      <c r="G32" s="278"/>
      <c r="H32" s="21"/>
    </row>
    <row r="33" spans="1:8" ht="12.75">
      <c r="A33" s="76"/>
      <c r="B33" s="170"/>
      <c r="C33" s="225"/>
      <c r="D33" s="225"/>
      <c r="E33" s="278"/>
      <c r="F33" s="278"/>
      <c r="G33" s="278"/>
      <c r="H33" s="21"/>
    </row>
    <row r="34" spans="1:8" ht="12.75">
      <c r="A34" s="76"/>
      <c r="B34" s="170"/>
      <c r="C34" s="225"/>
      <c r="D34" s="225"/>
      <c r="E34" s="278"/>
      <c r="F34" s="278"/>
      <c r="G34" s="278"/>
      <c r="H34" s="21"/>
    </row>
    <row r="35" spans="1:8" ht="12.75" customHeight="1">
      <c r="A35" s="76"/>
      <c r="B35" s="170"/>
      <c r="C35" s="225"/>
      <c r="D35" s="193" t="e">
        <f>D29+D31</f>
        <v>#DIV/0!</v>
      </c>
      <c r="E35" s="279" t="s">
        <v>95</v>
      </c>
      <c r="F35" s="280"/>
      <c r="G35" s="280"/>
      <c r="H35" s="21"/>
    </row>
    <row r="36" spans="3:7" ht="12.75">
      <c r="C36" s="21"/>
      <c r="D36" s="21"/>
      <c r="E36" s="41"/>
      <c r="F36" s="41"/>
      <c r="G36" s="41"/>
    </row>
    <row r="37" spans="3:7" ht="12.75">
      <c r="C37" s="6"/>
      <c r="E37" s="20"/>
      <c r="F37" s="20"/>
      <c r="G37" s="20"/>
    </row>
    <row r="38" spans="5:7" ht="12.75">
      <c r="E38" s="20"/>
      <c r="F38" s="20"/>
      <c r="G38" s="20"/>
    </row>
    <row r="39" spans="1:7" ht="12.75">
      <c r="A39" s="158"/>
      <c r="E39" s="19"/>
      <c r="F39" s="19"/>
      <c r="G39" s="19"/>
    </row>
    <row r="40" ht="12.75">
      <c r="A40" s="158"/>
    </row>
    <row r="41" ht="12.75">
      <c r="A41" s="158"/>
    </row>
    <row r="42" ht="12.75">
      <c r="A42" s="158"/>
    </row>
    <row r="57" ht="12.75">
      <c r="B57" s="6"/>
    </row>
    <row r="58" ht="12.75">
      <c r="B58" s="6"/>
    </row>
    <row r="59" ht="12.75">
      <c r="B59" s="6"/>
    </row>
  </sheetData>
  <sheetProtection password="F645" sheet="1" formatColumns="0"/>
  <mergeCells count="2">
    <mergeCell ref="E31:G34"/>
    <mergeCell ref="E35:G35"/>
  </mergeCells>
  <printOptions/>
  <pageMargins left="0.7086614173228347" right="0.31" top="0.5118110236220472" bottom="0.42" header="0.5118110236220472" footer="0.3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S85"/>
  <sheetViews>
    <sheetView zoomScale="75" zoomScaleNormal="75" zoomScalePageLayoutView="0" workbookViewId="0" topLeftCell="A1">
      <selection activeCell="G11" sqref="G11"/>
    </sheetView>
  </sheetViews>
  <sheetFormatPr defaultColWidth="11.421875" defaultRowHeight="12.75"/>
  <cols>
    <col min="1" max="1" width="59.00390625" style="3" customWidth="1"/>
    <col min="2" max="2" width="19.57421875" style="3" customWidth="1"/>
    <col min="3" max="3" width="16.28125" style="3" customWidth="1"/>
    <col min="4" max="4" width="0.42578125" style="3" hidden="1" customWidth="1"/>
    <col min="5" max="5" width="25.28125" style="3" customWidth="1"/>
    <col min="6" max="6" width="26.7109375" style="3" customWidth="1"/>
    <col min="7" max="7" width="25.28125" style="3" customWidth="1"/>
    <col min="8" max="16384" width="11.421875" style="3" customWidth="1"/>
  </cols>
  <sheetData>
    <row r="1" spans="1:19" ht="19.5" thickBot="1">
      <c r="A1" s="107" t="s">
        <v>99</v>
      </c>
      <c r="B1" s="177"/>
      <c r="C1" s="32"/>
      <c r="D1" s="32"/>
      <c r="E1" s="32"/>
      <c r="F1" s="32"/>
      <c r="G1" s="32"/>
      <c r="H1" s="32"/>
      <c r="I1" s="32"/>
      <c r="J1" s="32"/>
      <c r="K1" s="32"/>
      <c r="L1" s="32"/>
      <c r="M1" s="32"/>
      <c r="N1" s="32"/>
      <c r="O1" s="32"/>
      <c r="P1" s="32"/>
      <c r="Q1" s="32"/>
      <c r="R1" s="32"/>
      <c r="S1" s="32"/>
    </row>
    <row r="2" spans="1:19" ht="15.75" thickBot="1">
      <c r="A2" s="173" t="s">
        <v>34</v>
      </c>
      <c r="B2" s="22" t="s">
        <v>22</v>
      </c>
      <c r="C2" s="21"/>
      <c r="D2" s="21"/>
      <c r="E2" s="21"/>
      <c r="F2" s="21"/>
      <c r="G2" s="21"/>
      <c r="H2" s="21"/>
      <c r="I2" s="21"/>
      <c r="J2" s="21"/>
      <c r="K2" s="21"/>
      <c r="L2" s="21"/>
      <c r="M2" s="21"/>
      <c r="N2" s="21"/>
      <c r="O2" s="21"/>
      <c r="P2" s="21"/>
      <c r="Q2" s="21"/>
      <c r="R2" s="21"/>
      <c r="S2" s="21"/>
    </row>
    <row r="3" spans="1:19" ht="12.75">
      <c r="A3" s="150" t="s">
        <v>143</v>
      </c>
      <c r="B3" s="184">
        <f>B4*200</f>
        <v>0</v>
      </c>
      <c r="C3" s="226" t="s">
        <v>142</v>
      </c>
      <c r="D3" s="35"/>
      <c r="E3" s="35"/>
      <c r="F3" s="21"/>
      <c r="G3" s="32"/>
      <c r="H3" s="32"/>
      <c r="I3" s="32"/>
      <c r="J3" s="32"/>
      <c r="K3" s="32"/>
      <c r="L3" s="32"/>
      <c r="M3" s="32"/>
      <c r="N3" s="32"/>
      <c r="O3" s="32"/>
      <c r="P3" s="32"/>
      <c r="Q3" s="32"/>
      <c r="R3" s="32"/>
      <c r="S3" s="32"/>
    </row>
    <row r="4" spans="1:19" ht="12.75">
      <c r="A4" s="153" t="s">
        <v>100</v>
      </c>
      <c r="B4" s="102"/>
      <c r="C4" s="183" t="e">
        <f>(SUM(B6:B13)+SUM(B15:B18)/10)/B3</f>
        <v>#DIV/0!</v>
      </c>
      <c r="D4" s="35"/>
      <c r="E4" s="35"/>
      <c r="F4" s="21"/>
      <c r="G4" s="32"/>
      <c r="H4" s="32"/>
      <c r="I4" s="32"/>
      <c r="J4" s="32"/>
      <c r="K4" s="32"/>
      <c r="L4" s="32"/>
      <c r="M4" s="34"/>
      <c r="N4" s="32"/>
      <c r="O4" s="32"/>
      <c r="P4" s="32"/>
      <c r="Q4" s="32"/>
      <c r="R4" s="32"/>
      <c r="S4" s="32"/>
    </row>
    <row r="5" spans="1:19" ht="12.75">
      <c r="A5" s="174" t="s">
        <v>141</v>
      </c>
      <c r="B5" s="179"/>
      <c r="C5" s="178"/>
      <c r="D5" s="178"/>
      <c r="E5" s="32"/>
      <c r="F5" s="32"/>
      <c r="G5" s="32"/>
      <c r="H5" s="32"/>
      <c r="I5" s="32"/>
      <c r="J5" s="32"/>
      <c r="K5" s="32"/>
      <c r="L5" s="32"/>
      <c r="M5" s="32"/>
      <c r="N5" s="36"/>
      <c r="O5" s="37"/>
      <c r="P5" s="37"/>
      <c r="Q5" s="32"/>
      <c r="R5" s="32"/>
      <c r="S5" s="32"/>
    </row>
    <row r="6" spans="1:19" ht="12.75">
      <c r="A6" s="175" t="s">
        <v>0</v>
      </c>
      <c r="B6" s="102"/>
      <c r="C6" s="178"/>
      <c r="D6" s="178"/>
      <c r="E6" s="32"/>
      <c r="F6" s="32"/>
      <c r="G6" s="32"/>
      <c r="H6" s="32"/>
      <c r="I6" s="32"/>
      <c r="J6" s="32"/>
      <c r="K6" s="32"/>
      <c r="L6" s="32"/>
      <c r="M6" s="32"/>
      <c r="N6" s="36"/>
      <c r="O6" s="37"/>
      <c r="P6" s="37"/>
      <c r="Q6" s="32"/>
      <c r="R6" s="32"/>
      <c r="S6" s="32"/>
    </row>
    <row r="7" spans="1:19" ht="12.75">
      <c r="A7" s="175" t="s">
        <v>1</v>
      </c>
      <c r="B7" s="102"/>
      <c r="C7" s="178"/>
      <c r="D7" s="178"/>
      <c r="E7" s="32"/>
      <c r="F7" s="32"/>
      <c r="G7" s="32"/>
      <c r="H7" s="32"/>
      <c r="I7" s="32"/>
      <c r="J7" s="32"/>
      <c r="K7" s="32"/>
      <c r="L7" s="32"/>
      <c r="M7" s="32"/>
      <c r="N7" s="36"/>
      <c r="O7" s="37"/>
      <c r="P7" s="37"/>
      <c r="Q7" s="32"/>
      <c r="R7" s="32"/>
      <c r="S7" s="32"/>
    </row>
    <row r="8" spans="1:19" ht="12.75">
      <c r="A8" s="175" t="s">
        <v>2</v>
      </c>
      <c r="B8" s="102"/>
      <c r="C8" s="227" t="s">
        <v>101</v>
      </c>
      <c r="D8" s="227"/>
      <c r="E8" s="227"/>
      <c r="F8" s="227"/>
      <c r="G8" s="228"/>
      <c r="H8" s="228"/>
      <c r="I8" s="228"/>
      <c r="J8" s="32"/>
      <c r="K8" s="32"/>
      <c r="L8" s="32"/>
      <c r="M8" s="32"/>
      <c r="N8" s="36"/>
      <c r="O8" s="37"/>
      <c r="P8" s="37"/>
      <c r="Q8" s="32"/>
      <c r="R8" s="32"/>
      <c r="S8" s="32"/>
    </row>
    <row r="9" spans="1:19" ht="12.75">
      <c r="A9" s="175" t="s">
        <v>35</v>
      </c>
      <c r="B9" s="102"/>
      <c r="C9" s="227" t="s">
        <v>128</v>
      </c>
      <c r="D9" s="182">
        <v>0.4</v>
      </c>
      <c r="E9" s="227" t="s">
        <v>102</v>
      </c>
      <c r="F9" s="227"/>
      <c r="G9" s="227"/>
      <c r="H9" s="227"/>
      <c r="I9" s="229"/>
      <c r="J9" s="32"/>
      <c r="K9" s="32"/>
      <c r="L9" s="32"/>
      <c r="M9" s="32"/>
      <c r="N9" s="36"/>
      <c r="O9" s="37"/>
      <c r="P9" s="37"/>
      <c r="Q9" s="32"/>
      <c r="R9" s="32"/>
      <c r="S9" s="32"/>
    </row>
    <row r="10" spans="1:19" ht="13.5">
      <c r="A10" s="175" t="s">
        <v>3</v>
      </c>
      <c r="B10" s="102"/>
      <c r="C10" s="230"/>
      <c r="D10" s="231"/>
      <c r="E10" s="227"/>
      <c r="F10" s="227"/>
      <c r="G10" s="229"/>
      <c r="H10" s="229"/>
      <c r="I10" s="229"/>
      <c r="J10" s="32"/>
      <c r="K10" s="32"/>
      <c r="L10" s="32"/>
      <c r="M10" s="32"/>
      <c r="N10" s="36"/>
      <c r="O10" s="37"/>
      <c r="P10" s="37"/>
      <c r="Q10" s="32"/>
      <c r="R10" s="32"/>
      <c r="S10" s="32"/>
    </row>
    <row r="11" spans="1:19" ht="12.75">
      <c r="A11" s="175" t="s">
        <v>42</v>
      </c>
      <c r="B11" s="102"/>
      <c r="C11" s="227" t="s">
        <v>129</v>
      </c>
      <c r="D11" s="227"/>
      <c r="E11" s="231"/>
      <c r="F11" s="231"/>
      <c r="G11" s="183" t="e">
        <f>BasisDaten!C42</f>
        <v>#DIV/0!</v>
      </c>
      <c r="H11" s="227" t="s">
        <v>103</v>
      </c>
      <c r="I11" s="229"/>
      <c r="J11" s="32"/>
      <c r="K11" s="32"/>
      <c r="L11" s="32"/>
      <c r="M11" s="32"/>
      <c r="N11" s="36"/>
      <c r="O11" s="37"/>
      <c r="P11" s="37"/>
      <c r="Q11" s="32"/>
      <c r="R11" s="32"/>
      <c r="S11" s="32"/>
    </row>
    <row r="12" spans="1:19" ht="12.75">
      <c r="A12" s="175" t="s">
        <v>36</v>
      </c>
      <c r="B12" s="102"/>
      <c r="C12" s="227" t="s">
        <v>130</v>
      </c>
      <c r="D12" s="231"/>
      <c r="E12" s="227"/>
      <c r="F12" s="227"/>
      <c r="G12" s="183">
        <f>B4*D9</f>
        <v>0</v>
      </c>
      <c r="H12" s="227" t="s">
        <v>104</v>
      </c>
      <c r="I12" s="229"/>
      <c r="J12" s="32"/>
      <c r="K12" s="32"/>
      <c r="L12" s="32"/>
      <c r="M12" s="32"/>
      <c r="N12" s="36"/>
      <c r="O12" s="37"/>
      <c r="P12" s="37"/>
      <c r="Q12" s="32"/>
      <c r="R12" s="32"/>
      <c r="S12" s="32"/>
    </row>
    <row r="13" spans="1:19" ht="12.75">
      <c r="A13" s="176" t="s">
        <v>4</v>
      </c>
      <c r="B13" s="102">
        <v>0</v>
      </c>
      <c r="C13" s="227" t="s">
        <v>105</v>
      </c>
      <c r="D13" s="227"/>
      <c r="E13" s="227"/>
      <c r="F13" s="232"/>
      <c r="G13" s="183" t="e">
        <f>G12*G11</f>
        <v>#DIV/0!</v>
      </c>
      <c r="H13" s="227" t="s">
        <v>103</v>
      </c>
      <c r="I13" s="229"/>
      <c r="J13" s="32"/>
      <c r="K13" s="32"/>
      <c r="L13" s="32"/>
      <c r="M13" s="32"/>
      <c r="N13" s="36"/>
      <c r="O13" s="37"/>
      <c r="P13" s="37"/>
      <c r="Q13" s="32"/>
      <c r="R13" s="32"/>
      <c r="S13" s="32"/>
    </row>
    <row r="14" spans="1:19" ht="12.75">
      <c r="A14" s="174" t="s">
        <v>37</v>
      </c>
      <c r="B14" s="180"/>
      <c r="C14" s="227" t="s">
        <v>106</v>
      </c>
      <c r="D14" s="227"/>
      <c r="E14" s="227"/>
      <c r="F14" s="227"/>
      <c r="G14" s="229"/>
      <c r="H14" s="227"/>
      <c r="I14" s="229"/>
      <c r="J14" s="32"/>
      <c r="K14" s="32"/>
      <c r="L14" s="32"/>
      <c r="M14" s="32"/>
      <c r="N14" s="36"/>
      <c r="O14" s="37"/>
      <c r="P14" s="37"/>
      <c r="Q14" s="32"/>
      <c r="R14" s="32"/>
      <c r="S14" s="32"/>
    </row>
    <row r="15" spans="1:19" ht="12.75">
      <c r="A15" s="151" t="s">
        <v>38</v>
      </c>
      <c r="B15" s="102"/>
      <c r="C15" s="227" t="s">
        <v>107</v>
      </c>
      <c r="D15" s="232"/>
      <c r="E15" s="227"/>
      <c r="F15" s="227"/>
      <c r="G15" s="183" t="e">
        <f>C4*B3</f>
        <v>#DIV/0!</v>
      </c>
      <c r="H15" s="227" t="s">
        <v>55</v>
      </c>
      <c r="I15" s="229"/>
      <c r="J15" s="32"/>
      <c r="K15" s="32"/>
      <c r="L15" s="32"/>
      <c r="M15" s="32"/>
      <c r="N15" s="36"/>
      <c r="O15" s="37"/>
      <c r="P15" s="37"/>
      <c r="Q15" s="32"/>
      <c r="R15" s="32"/>
      <c r="S15" s="32"/>
    </row>
    <row r="16" spans="1:19" ht="12.75">
      <c r="A16" s="151" t="s">
        <v>39</v>
      </c>
      <c r="B16" s="102"/>
      <c r="C16" s="227" t="s">
        <v>108</v>
      </c>
      <c r="D16" s="227"/>
      <c r="E16" s="227"/>
      <c r="F16" s="233"/>
      <c r="G16" s="190" t="e">
        <f>G13-G15</f>
        <v>#DIV/0!</v>
      </c>
      <c r="H16" s="227" t="s">
        <v>55</v>
      </c>
      <c r="I16" s="229"/>
      <c r="J16" s="32"/>
      <c r="K16" s="32"/>
      <c r="L16" s="32"/>
      <c r="M16" s="32"/>
      <c r="N16" s="36"/>
      <c r="O16" s="37"/>
      <c r="P16" s="37"/>
      <c r="Q16" s="32"/>
      <c r="R16" s="32"/>
      <c r="S16" s="32"/>
    </row>
    <row r="17" spans="1:19" ht="12.75">
      <c r="A17" s="151" t="s">
        <v>40</v>
      </c>
      <c r="B17" s="102"/>
      <c r="C17" s="39"/>
      <c r="D17" s="78"/>
      <c r="E17" s="39"/>
      <c r="F17" s="39"/>
      <c r="G17" s="39"/>
      <c r="H17" s="39"/>
      <c r="I17" s="39"/>
      <c r="J17" s="32"/>
      <c r="K17" s="32"/>
      <c r="L17" s="32"/>
      <c r="M17" s="32"/>
      <c r="N17" s="36"/>
      <c r="O17" s="37"/>
      <c r="P17" s="37"/>
      <c r="Q17" s="32"/>
      <c r="R17" s="32"/>
      <c r="S17" s="32"/>
    </row>
    <row r="18" spans="1:19" ht="12.75">
      <c r="A18" s="151" t="s">
        <v>41</v>
      </c>
      <c r="B18" s="102"/>
      <c r="C18" s="79"/>
      <c r="D18" s="39"/>
      <c r="E18" s="39"/>
      <c r="F18" s="39"/>
      <c r="G18" s="39"/>
      <c r="H18" s="39"/>
      <c r="I18" s="39"/>
      <c r="J18" s="32"/>
      <c r="K18" s="32"/>
      <c r="L18" s="32"/>
      <c r="M18" s="32"/>
      <c r="N18" s="36"/>
      <c r="O18" s="37"/>
      <c r="P18" s="37"/>
      <c r="Q18" s="32"/>
      <c r="R18" s="32"/>
      <c r="S18" s="32"/>
    </row>
    <row r="19" spans="1:19" ht="12.75">
      <c r="A19" s="152"/>
      <c r="B19" s="181"/>
      <c r="C19" s="24"/>
      <c r="D19" s="39"/>
      <c r="E19" s="39"/>
      <c r="F19" s="39"/>
      <c r="G19" s="39"/>
      <c r="H19" s="39"/>
      <c r="I19" s="39"/>
      <c r="J19" s="32"/>
      <c r="K19" s="32"/>
      <c r="L19" s="32"/>
      <c r="M19" s="32"/>
      <c r="N19" s="36"/>
      <c r="O19" s="37"/>
      <c r="P19" s="37"/>
      <c r="Q19" s="32"/>
      <c r="R19" s="32"/>
      <c r="S19" s="32"/>
    </row>
    <row r="20" spans="1:19" ht="12.75">
      <c r="A20" s="30"/>
      <c r="B20" s="32"/>
      <c r="C20" s="39"/>
      <c r="D20" s="39"/>
      <c r="E20" s="39"/>
      <c r="F20" s="39"/>
      <c r="G20" s="39"/>
      <c r="H20" s="39"/>
      <c r="I20" s="39"/>
      <c r="J20" s="32"/>
      <c r="K20" s="32"/>
      <c r="L20" s="32"/>
      <c r="M20" s="32"/>
      <c r="N20" s="36"/>
      <c r="O20" s="37"/>
      <c r="P20" s="37"/>
      <c r="Q20" s="32"/>
      <c r="R20" s="32"/>
      <c r="S20" s="32"/>
    </row>
    <row r="21" spans="1:19" ht="12.75">
      <c r="A21" s="32"/>
      <c r="B21" s="32"/>
      <c r="C21" s="39"/>
      <c r="D21" s="39"/>
      <c r="E21" s="39"/>
      <c r="F21" s="39"/>
      <c r="G21" s="39"/>
      <c r="H21" s="39"/>
      <c r="I21" s="39"/>
      <c r="J21" s="32"/>
      <c r="K21" s="32"/>
      <c r="L21" s="32"/>
      <c r="M21" s="32"/>
      <c r="N21" s="36"/>
      <c r="O21" s="37"/>
      <c r="P21" s="37"/>
      <c r="Q21" s="32"/>
      <c r="R21" s="32"/>
      <c r="S21" s="32"/>
    </row>
    <row r="22" spans="1:19" ht="12.75">
      <c r="A22" s="29"/>
      <c r="B22" s="32"/>
      <c r="C22" s="39"/>
      <c r="D22" s="80"/>
      <c r="E22" s="281"/>
      <c r="F22" s="282"/>
      <c r="G22" s="39"/>
      <c r="H22" s="39"/>
      <c r="I22" s="39"/>
      <c r="J22" s="32"/>
      <c r="K22" s="32"/>
      <c r="L22" s="32"/>
      <c r="M22" s="32"/>
      <c r="N22" s="36"/>
      <c r="O22" s="37"/>
      <c r="P22" s="37"/>
      <c r="Q22" s="32"/>
      <c r="R22" s="32"/>
      <c r="S22" s="32"/>
    </row>
    <row r="23" spans="1:19" ht="28.5" customHeight="1">
      <c r="A23" s="29"/>
      <c r="B23" s="32"/>
      <c r="C23" s="39"/>
      <c r="D23" s="80"/>
      <c r="E23" s="282"/>
      <c r="F23" s="282"/>
      <c r="G23" s="39"/>
      <c r="H23" s="39"/>
      <c r="I23" s="39"/>
      <c r="J23" s="32"/>
      <c r="K23" s="32"/>
      <c r="L23" s="32"/>
      <c r="M23" s="32"/>
      <c r="N23" s="32"/>
      <c r="O23" s="32"/>
      <c r="P23" s="32"/>
      <c r="Q23" s="32"/>
      <c r="R23" s="32"/>
      <c r="S23" s="32"/>
    </row>
    <row r="24" spans="1:19" ht="12.75">
      <c r="A24" s="32"/>
      <c r="B24" s="32"/>
      <c r="C24" s="39"/>
      <c r="D24" s="80"/>
      <c r="E24" s="39"/>
      <c r="F24" s="39"/>
      <c r="G24" s="39"/>
      <c r="H24" s="39"/>
      <c r="I24" s="39"/>
      <c r="J24" s="32"/>
      <c r="K24" s="32"/>
      <c r="L24" s="32"/>
      <c r="M24" s="32"/>
      <c r="N24" s="32"/>
      <c r="O24" s="32"/>
      <c r="P24" s="32"/>
      <c r="Q24" s="32"/>
      <c r="R24" s="32"/>
      <c r="S24" s="32"/>
    </row>
    <row r="25" spans="1:19" ht="12.75">
      <c r="A25" s="29"/>
      <c r="B25" s="32"/>
      <c r="C25" s="39"/>
      <c r="D25" s="81"/>
      <c r="E25" s="39"/>
      <c r="F25" s="39"/>
      <c r="G25" s="39"/>
      <c r="H25" s="39"/>
      <c r="I25" s="39"/>
      <c r="J25" s="32"/>
      <c r="K25" s="32"/>
      <c r="L25" s="32"/>
      <c r="M25" s="32"/>
      <c r="N25" s="32"/>
      <c r="O25" s="32"/>
      <c r="P25" s="32"/>
      <c r="Q25" s="32"/>
      <c r="R25" s="32"/>
      <c r="S25" s="32"/>
    </row>
    <row r="26" spans="1:19" ht="12.75">
      <c r="A26" s="31"/>
      <c r="B26" s="32"/>
      <c r="C26" s="39"/>
      <c r="D26" s="80"/>
      <c r="E26" s="39"/>
      <c r="F26" s="39"/>
      <c r="G26" s="39"/>
      <c r="H26" s="39"/>
      <c r="I26" s="39"/>
      <c r="J26" s="32"/>
      <c r="K26" s="32"/>
      <c r="L26" s="32"/>
      <c r="M26" s="32"/>
      <c r="N26" s="36"/>
      <c r="O26" s="37"/>
      <c r="P26" s="37"/>
      <c r="Q26" s="32"/>
      <c r="R26" s="32"/>
      <c r="S26" s="32"/>
    </row>
    <row r="27" spans="1:19" ht="12.75">
      <c r="A27" s="29"/>
      <c r="B27" s="32"/>
      <c r="C27" s="39"/>
      <c r="D27" s="80"/>
      <c r="E27" s="39"/>
      <c r="F27" s="39"/>
      <c r="G27" s="39"/>
      <c r="H27" s="39"/>
      <c r="I27" s="39"/>
      <c r="J27" s="39"/>
      <c r="K27" s="39"/>
      <c r="L27" s="39"/>
      <c r="M27" s="39"/>
      <c r="N27" s="36"/>
      <c r="O27" s="37"/>
      <c r="P27" s="37"/>
      <c r="Q27" s="32"/>
      <c r="R27" s="32"/>
      <c r="S27" s="32"/>
    </row>
    <row r="28" spans="1:19" ht="12.75">
      <c r="A28" s="29"/>
      <c r="B28" s="32"/>
      <c r="C28" s="39"/>
      <c r="D28" s="24"/>
      <c r="E28" s="61"/>
      <c r="F28" s="39"/>
      <c r="G28" s="39"/>
      <c r="H28" s="39"/>
      <c r="I28" s="39"/>
      <c r="J28" s="39"/>
      <c r="K28" s="39"/>
      <c r="L28" s="39"/>
      <c r="M28" s="39"/>
      <c r="N28" s="36"/>
      <c r="O28" s="37"/>
      <c r="P28" s="37"/>
      <c r="Q28" s="32"/>
      <c r="R28" s="32"/>
      <c r="S28" s="32"/>
    </row>
    <row r="29" spans="1:19" ht="12.75">
      <c r="A29" s="29"/>
      <c r="B29" s="32"/>
      <c r="C29" s="39"/>
      <c r="D29" s="283"/>
      <c r="E29" s="282"/>
      <c r="F29" s="282"/>
      <c r="G29" s="282"/>
      <c r="H29" s="282"/>
      <c r="I29" s="39"/>
      <c r="J29" s="39"/>
      <c r="K29" s="39"/>
      <c r="L29" s="39"/>
      <c r="M29" s="39"/>
      <c r="N29" s="36"/>
      <c r="O29" s="37"/>
      <c r="P29" s="37"/>
      <c r="Q29" s="32"/>
      <c r="R29" s="32"/>
      <c r="S29" s="32"/>
    </row>
    <row r="30" spans="1:19" ht="12.75">
      <c r="A30" s="29"/>
      <c r="B30" s="32"/>
      <c r="C30" s="39"/>
      <c r="D30" s="282"/>
      <c r="E30" s="282"/>
      <c r="F30" s="282"/>
      <c r="G30" s="282"/>
      <c r="H30" s="282"/>
      <c r="I30" s="39"/>
      <c r="J30" s="39"/>
      <c r="K30" s="39"/>
      <c r="L30" s="39"/>
      <c r="M30" s="39"/>
      <c r="N30" s="36"/>
      <c r="O30" s="37"/>
      <c r="P30" s="37"/>
      <c r="Q30" s="32"/>
      <c r="R30" s="32"/>
      <c r="S30" s="32"/>
    </row>
    <row r="31" spans="1:16" ht="12.75">
      <c r="A31" s="12"/>
      <c r="I31" s="18"/>
      <c r="J31" s="18"/>
      <c r="K31" s="18"/>
      <c r="L31" s="18"/>
      <c r="M31" s="18"/>
      <c r="N31" s="7"/>
      <c r="O31" s="8"/>
      <c r="P31" s="8"/>
    </row>
    <row r="32" spans="1:16" ht="12.75">
      <c r="A32" s="13"/>
      <c r="D32"/>
      <c r="J32" s="18"/>
      <c r="K32" s="18"/>
      <c r="L32" s="18"/>
      <c r="M32" s="18"/>
      <c r="N32" s="7"/>
      <c r="O32" s="8"/>
      <c r="P32" s="8"/>
    </row>
    <row r="33" spans="1:16" ht="12.75">
      <c r="A33" s="12"/>
      <c r="D33"/>
      <c r="N33" s="7"/>
      <c r="O33" s="8"/>
      <c r="P33" s="8"/>
    </row>
    <row r="34" spans="1:16" ht="12.75">
      <c r="A34" s="12"/>
      <c r="N34" s="7"/>
      <c r="O34" s="8"/>
      <c r="P34" s="8"/>
    </row>
    <row r="35" spans="1:16" ht="12.75">
      <c r="A35" s="13"/>
      <c r="N35" s="7"/>
      <c r="O35" s="8"/>
      <c r="P35" s="8"/>
    </row>
    <row r="36" spans="1:16" ht="12.75">
      <c r="A36" s="12"/>
      <c r="N36" s="7"/>
      <c r="O36" s="8"/>
      <c r="P36" s="8"/>
    </row>
    <row r="37" spans="1:16" ht="12.75">
      <c r="A37" s="12"/>
      <c r="N37" s="7"/>
      <c r="O37" s="8"/>
      <c r="P37" s="8"/>
    </row>
    <row r="38" spans="1:16" ht="12.75">
      <c r="A38" s="12"/>
      <c r="N38" s="7"/>
      <c r="O38" s="8"/>
      <c r="P38" s="8"/>
    </row>
    <row r="39" spans="1:16" ht="12.75">
      <c r="A39" s="12"/>
      <c r="N39" s="7"/>
      <c r="O39" s="8"/>
      <c r="P39" s="8"/>
    </row>
    <row r="40" spans="1:16" ht="12.75">
      <c r="A40" s="13"/>
      <c r="N40" s="9"/>
      <c r="O40" s="8"/>
      <c r="P40" s="8"/>
    </row>
    <row r="41" ht="12.75">
      <c r="A41" s="12"/>
    </row>
    <row r="42" ht="12.75">
      <c r="A42" s="12"/>
    </row>
    <row r="43" ht="12.75">
      <c r="A43" s="13"/>
    </row>
    <row r="44" ht="12.75">
      <c r="A44" s="12"/>
    </row>
    <row r="45" ht="12.75">
      <c r="A45" s="13"/>
    </row>
    <row r="46" ht="12.75">
      <c r="A46" s="12"/>
    </row>
    <row r="47" ht="12.75">
      <c r="A47" s="12"/>
    </row>
    <row r="48" ht="12.75">
      <c r="A48" s="12"/>
    </row>
    <row r="49" ht="12.75">
      <c r="A49" s="12"/>
    </row>
    <row r="50" ht="12.75">
      <c r="A50" s="13"/>
    </row>
    <row r="51" ht="12.75">
      <c r="A51" s="12"/>
    </row>
    <row r="52" ht="12.75">
      <c r="A52" s="12"/>
    </row>
    <row r="53" ht="12.75">
      <c r="A53" s="12"/>
    </row>
    <row r="54" ht="12.75">
      <c r="A54" s="12"/>
    </row>
    <row r="55" ht="12.75">
      <c r="A55" s="11"/>
    </row>
    <row r="56" ht="12.75">
      <c r="A56" s="12"/>
    </row>
    <row r="57" ht="12.75">
      <c r="A57" s="12"/>
    </row>
    <row r="58" ht="12.75">
      <c r="A58" s="12"/>
    </row>
    <row r="59" ht="12.75">
      <c r="A59" s="12"/>
    </row>
    <row r="60" ht="12.75">
      <c r="A60" s="12"/>
    </row>
    <row r="61" ht="12.75">
      <c r="A61" s="12"/>
    </row>
    <row r="62" ht="12.75">
      <c r="A62" s="12"/>
    </row>
    <row r="63" ht="12.75">
      <c r="A63" s="12"/>
    </row>
    <row r="65" ht="15">
      <c r="A65" s="15"/>
    </row>
    <row r="67" ht="12.75">
      <c r="A67" s="16"/>
    </row>
    <row r="68" ht="12.75">
      <c r="A68" s="10"/>
    </row>
    <row r="69" ht="12.75">
      <c r="A69" s="5"/>
    </row>
    <row r="70" ht="12.75">
      <c r="A70" s="12"/>
    </row>
    <row r="71" ht="12.75">
      <c r="A71" s="12"/>
    </row>
    <row r="72" ht="12.75">
      <c r="A72" s="13"/>
    </row>
    <row r="73" ht="12.75">
      <c r="A73" s="12"/>
    </row>
    <row r="74" ht="12.75">
      <c r="A74" s="12"/>
    </row>
    <row r="75" ht="12.75">
      <c r="A75" s="12"/>
    </row>
    <row r="76" ht="12.75">
      <c r="A76" s="12"/>
    </row>
    <row r="77" ht="12.75">
      <c r="A77" s="14"/>
    </row>
    <row r="78" ht="12.75">
      <c r="A78" s="14"/>
    </row>
    <row r="79" ht="12.75">
      <c r="A79" s="5"/>
    </row>
    <row r="80" ht="12.75">
      <c r="A80" s="5"/>
    </row>
    <row r="81" ht="12.75">
      <c r="A81" s="14"/>
    </row>
    <row r="82" ht="12.75">
      <c r="A82" s="12"/>
    </row>
    <row r="84" ht="12.75">
      <c r="A84" s="5"/>
    </row>
    <row r="85" ht="12.75">
      <c r="A85" s="5"/>
    </row>
  </sheetData>
  <sheetProtection password="F645" sheet="1" objects="1" scenarios="1" formatColumns="0"/>
  <mergeCells count="2">
    <mergeCell ref="E22:F23"/>
    <mergeCell ref="D29:H30"/>
  </mergeCells>
  <printOptions/>
  <pageMargins left="0.56" right="0.25" top="0.984251969" bottom="0.984251969" header="0.51"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S85"/>
  <sheetViews>
    <sheetView zoomScale="75" zoomScaleNormal="75" zoomScalePageLayoutView="0" workbookViewId="0" topLeftCell="A1">
      <selection activeCell="D17" sqref="D17"/>
    </sheetView>
  </sheetViews>
  <sheetFormatPr defaultColWidth="11.421875" defaultRowHeight="12.75"/>
  <cols>
    <col min="1" max="1" width="49.140625" style="3" customWidth="1"/>
    <col min="2" max="2" width="19.57421875" style="3" customWidth="1"/>
    <col min="3" max="3" width="16.00390625" style="228" customWidth="1"/>
    <col min="4" max="4" width="20.421875" style="228" customWidth="1"/>
    <col min="5" max="5" width="14.57421875" style="228" customWidth="1"/>
    <col min="6" max="6" width="15.00390625" style="228" customWidth="1"/>
    <col min="7" max="7" width="11.421875" style="228" customWidth="1"/>
    <col min="8" max="8" width="5.421875" style="228" customWidth="1"/>
    <col min="9" max="9" width="19.00390625" style="228" customWidth="1"/>
    <col min="10" max="11" width="11.421875" style="228" customWidth="1"/>
    <col min="12" max="16384" width="11.421875" style="3" customWidth="1"/>
  </cols>
  <sheetData>
    <row r="1" spans="1:19" ht="77.25" thickBot="1">
      <c r="A1" s="107" t="s">
        <v>145</v>
      </c>
      <c r="B1" s="177"/>
      <c r="L1" s="32"/>
      <c r="M1" s="32"/>
      <c r="N1" s="32"/>
      <c r="O1" s="32"/>
      <c r="P1" s="32"/>
      <c r="Q1" s="32"/>
      <c r="R1" s="32"/>
      <c r="S1" s="32"/>
    </row>
    <row r="2" spans="1:19" ht="15.75" thickBot="1">
      <c r="A2" s="173" t="s">
        <v>34</v>
      </c>
      <c r="B2" s="185" t="s">
        <v>22</v>
      </c>
      <c r="C2" s="234"/>
      <c r="D2" s="234"/>
      <c r="E2" s="234"/>
      <c r="F2" s="234"/>
      <c r="G2" s="234"/>
      <c r="H2" s="234"/>
      <c r="I2" s="234"/>
      <c r="J2" s="234"/>
      <c r="K2" s="234"/>
      <c r="L2" s="21"/>
      <c r="M2" s="21"/>
      <c r="N2" s="21"/>
      <c r="O2" s="21"/>
      <c r="P2" s="21"/>
      <c r="Q2" s="21"/>
      <c r="R2" s="21"/>
      <c r="S2" s="21"/>
    </row>
    <row r="3" spans="1:19" ht="12.75">
      <c r="A3" s="150" t="s">
        <v>32</v>
      </c>
      <c r="B3" s="186"/>
      <c r="C3" s="226" t="s">
        <v>48</v>
      </c>
      <c r="D3" s="235"/>
      <c r="F3" s="234"/>
      <c r="L3" s="32"/>
      <c r="M3" s="32"/>
      <c r="N3" s="32"/>
      <c r="O3" s="32"/>
      <c r="P3" s="32"/>
      <c r="Q3" s="32"/>
      <c r="R3" s="32"/>
      <c r="S3" s="32"/>
    </row>
    <row r="4" spans="1:19" ht="12.75">
      <c r="A4" s="153" t="s">
        <v>144</v>
      </c>
      <c r="B4" s="102"/>
      <c r="C4" s="189" t="e">
        <f>F16/B4</f>
        <v>#DIV/0!</v>
      </c>
      <c r="D4" s="235"/>
      <c r="F4" s="234"/>
      <c r="L4" s="32"/>
      <c r="M4" s="34"/>
      <c r="N4" s="32"/>
      <c r="O4" s="32"/>
      <c r="P4" s="32"/>
      <c r="Q4" s="32"/>
      <c r="R4" s="32"/>
      <c r="S4" s="32"/>
    </row>
    <row r="5" spans="1:19" ht="12.75">
      <c r="A5" s="174" t="s">
        <v>33</v>
      </c>
      <c r="B5" s="187"/>
      <c r="C5" s="229"/>
      <c r="D5" s="229"/>
      <c r="L5" s="32"/>
      <c r="M5" s="32"/>
      <c r="N5" s="36"/>
      <c r="O5" s="37"/>
      <c r="P5" s="37"/>
      <c r="Q5" s="32"/>
      <c r="R5" s="32"/>
      <c r="S5" s="32"/>
    </row>
    <row r="6" spans="1:19" ht="27.75" customHeight="1">
      <c r="A6" s="220" t="s">
        <v>0</v>
      </c>
      <c r="B6" s="102"/>
      <c r="C6" s="229"/>
      <c r="D6" s="229"/>
      <c r="L6" s="32"/>
      <c r="M6" s="32"/>
      <c r="N6" s="36"/>
      <c r="O6" s="37"/>
      <c r="P6" s="37"/>
      <c r="Q6" s="32"/>
      <c r="R6" s="32"/>
      <c r="S6" s="32"/>
    </row>
    <row r="7" spans="1:19" ht="12.75">
      <c r="A7" s="175" t="s">
        <v>1</v>
      </c>
      <c r="B7" s="102"/>
      <c r="C7" s="229"/>
      <c r="D7" s="229"/>
      <c r="L7" s="32"/>
      <c r="M7" s="32"/>
      <c r="N7" s="36"/>
      <c r="O7" s="37"/>
      <c r="P7" s="37"/>
      <c r="Q7" s="32"/>
      <c r="R7" s="32"/>
      <c r="S7" s="32"/>
    </row>
    <row r="8" spans="1:19" ht="12.75">
      <c r="A8" s="175" t="s">
        <v>2</v>
      </c>
      <c r="B8" s="102"/>
      <c r="C8" s="227" t="s">
        <v>51</v>
      </c>
      <c r="D8" s="229"/>
      <c r="L8" s="32"/>
      <c r="M8" s="32"/>
      <c r="N8" s="36"/>
      <c r="O8" s="37"/>
      <c r="P8" s="37"/>
      <c r="Q8" s="32"/>
      <c r="R8" s="32"/>
      <c r="S8" s="32"/>
    </row>
    <row r="9" spans="1:19" ht="26.25">
      <c r="A9" s="220" t="s">
        <v>35</v>
      </c>
      <c r="B9" s="102"/>
      <c r="C9" s="227" t="s">
        <v>74</v>
      </c>
      <c r="D9" s="250">
        <v>0.42</v>
      </c>
      <c r="E9" s="227" t="s">
        <v>73</v>
      </c>
      <c r="F9" s="227"/>
      <c r="G9" s="229"/>
      <c r="H9" s="229"/>
      <c r="I9" s="229"/>
      <c r="L9" s="32"/>
      <c r="M9" s="32"/>
      <c r="N9" s="36"/>
      <c r="O9" s="37"/>
      <c r="P9" s="37"/>
      <c r="Q9" s="32"/>
      <c r="R9" s="32"/>
      <c r="S9" s="32"/>
    </row>
    <row r="10" spans="1:19" ht="13.5">
      <c r="A10" s="175" t="s">
        <v>3</v>
      </c>
      <c r="B10" s="102"/>
      <c r="C10" s="236"/>
      <c r="D10" s="189">
        <f>B4*(1-D9)</f>
        <v>0</v>
      </c>
      <c r="E10" s="227" t="s">
        <v>62</v>
      </c>
      <c r="F10" s="227"/>
      <c r="G10" s="227"/>
      <c r="H10" s="227"/>
      <c r="I10" s="229"/>
      <c r="L10" s="32"/>
      <c r="M10" s="32"/>
      <c r="N10" s="36"/>
      <c r="O10" s="37"/>
      <c r="P10" s="37"/>
      <c r="Q10" s="32"/>
      <c r="R10" s="32"/>
      <c r="S10" s="32"/>
    </row>
    <row r="11" spans="1:19" ht="12.75">
      <c r="A11" s="175" t="s">
        <v>42</v>
      </c>
      <c r="B11" s="102"/>
      <c r="C11" s="227" t="s">
        <v>56</v>
      </c>
      <c r="D11" s="227"/>
      <c r="E11" s="250">
        <v>0.33</v>
      </c>
      <c r="F11" s="251" t="s">
        <v>54</v>
      </c>
      <c r="G11" s="227"/>
      <c r="H11" s="227"/>
      <c r="I11" s="227"/>
      <c r="L11" s="32"/>
      <c r="M11" s="32"/>
      <c r="N11" s="36"/>
      <c r="O11" s="37"/>
      <c r="P11" s="37"/>
      <c r="Q11" s="32"/>
      <c r="R11" s="32"/>
      <c r="S11" s="32"/>
    </row>
    <row r="12" spans="1:19" ht="12.75">
      <c r="A12" s="175" t="s">
        <v>36</v>
      </c>
      <c r="B12" s="102"/>
      <c r="C12" s="252" t="s">
        <v>147</v>
      </c>
      <c r="D12" s="189">
        <f>D10*E11</f>
        <v>0</v>
      </c>
      <c r="E12" s="227" t="s">
        <v>146</v>
      </c>
      <c r="F12" s="227"/>
      <c r="G12" s="227"/>
      <c r="H12" s="229"/>
      <c r="I12" s="229"/>
      <c r="L12" s="32"/>
      <c r="M12" s="32"/>
      <c r="N12" s="36"/>
      <c r="O12" s="37"/>
      <c r="P12" s="37"/>
      <c r="Q12" s="32"/>
      <c r="R12" s="32"/>
      <c r="S12" s="32"/>
    </row>
    <row r="13" spans="1:19" ht="12.75">
      <c r="A13" s="176" t="s">
        <v>4</v>
      </c>
      <c r="B13" s="102"/>
      <c r="C13" s="227" t="s">
        <v>133</v>
      </c>
      <c r="D13" s="227"/>
      <c r="E13" s="227"/>
      <c r="F13" s="189" t="e">
        <f>BasisDaten!E66</f>
        <v>#DIV/0!</v>
      </c>
      <c r="G13" s="189" t="s">
        <v>55</v>
      </c>
      <c r="H13" s="229"/>
      <c r="I13" s="229"/>
      <c r="L13" s="32"/>
      <c r="M13" s="32"/>
      <c r="N13" s="36"/>
      <c r="O13" s="37"/>
      <c r="P13" s="37"/>
      <c r="Q13" s="32"/>
      <c r="R13" s="32"/>
      <c r="S13" s="32"/>
    </row>
    <row r="14" spans="1:19" ht="12.75">
      <c r="A14" s="174" t="s">
        <v>37</v>
      </c>
      <c r="B14" s="188"/>
      <c r="C14" s="227" t="s">
        <v>52</v>
      </c>
      <c r="D14" s="227"/>
      <c r="E14" s="227"/>
      <c r="F14" s="227"/>
      <c r="G14" s="227"/>
      <c r="H14" s="227"/>
      <c r="I14" s="229"/>
      <c r="L14" s="32"/>
      <c r="M14" s="32"/>
      <c r="N14" s="36"/>
      <c r="O14" s="37"/>
      <c r="P14" s="37"/>
      <c r="Q14" s="32"/>
      <c r="R14" s="32"/>
      <c r="S14" s="32"/>
    </row>
    <row r="15" spans="1:19" ht="12.75">
      <c r="A15" s="151" t="s">
        <v>38</v>
      </c>
      <c r="B15" s="102"/>
      <c r="C15" s="229"/>
      <c r="D15" s="189" t="e">
        <f>D12*F13</f>
        <v>#DIV/0!</v>
      </c>
      <c r="E15" s="229"/>
      <c r="F15" s="229"/>
      <c r="G15" s="229"/>
      <c r="H15" s="229"/>
      <c r="I15" s="229"/>
      <c r="L15" s="32"/>
      <c r="M15" s="32"/>
      <c r="N15" s="36"/>
      <c r="O15" s="37"/>
      <c r="P15" s="37"/>
      <c r="Q15" s="32"/>
      <c r="R15" s="32"/>
      <c r="S15" s="32"/>
    </row>
    <row r="16" spans="1:19" ht="12.75">
      <c r="A16" s="151" t="s">
        <v>39</v>
      </c>
      <c r="B16" s="102"/>
      <c r="C16" s="227" t="s">
        <v>53</v>
      </c>
      <c r="D16" s="227"/>
      <c r="E16" s="229"/>
      <c r="F16" s="189">
        <f>SUM(B6:B13)+SUM(B15:B18)/10</f>
        <v>0</v>
      </c>
      <c r="G16" s="189" t="s">
        <v>71</v>
      </c>
      <c r="H16" s="227" t="s">
        <v>72</v>
      </c>
      <c r="I16" s="227"/>
      <c r="L16" s="32"/>
      <c r="M16" s="32"/>
      <c r="N16" s="36"/>
      <c r="O16" s="37"/>
      <c r="P16" s="37"/>
      <c r="Q16" s="32"/>
      <c r="R16" s="32"/>
      <c r="S16" s="32"/>
    </row>
    <row r="17" spans="1:19" ht="12.75">
      <c r="A17" s="151" t="s">
        <v>40</v>
      </c>
      <c r="B17" s="102">
        <v>0</v>
      </c>
      <c r="C17" s="229"/>
      <c r="D17" s="189" t="e">
        <f>D15-F16</f>
        <v>#DIV/0!</v>
      </c>
      <c r="E17" s="227" t="s">
        <v>80</v>
      </c>
      <c r="F17" s="227"/>
      <c r="G17" s="229"/>
      <c r="H17" s="229"/>
      <c r="I17" s="229"/>
      <c r="L17" s="32"/>
      <c r="M17" s="32"/>
      <c r="N17" s="36"/>
      <c r="O17" s="37"/>
      <c r="P17" s="37"/>
      <c r="Q17" s="32"/>
      <c r="R17" s="32"/>
      <c r="S17" s="32"/>
    </row>
    <row r="18" spans="1:19" ht="12.75">
      <c r="A18" s="151" t="s">
        <v>41</v>
      </c>
      <c r="B18" s="102">
        <v>0</v>
      </c>
      <c r="C18" s="238"/>
      <c r="D18" s="229"/>
      <c r="E18" s="229"/>
      <c r="F18" s="229"/>
      <c r="G18" s="229"/>
      <c r="H18" s="229"/>
      <c r="I18" s="229"/>
      <c r="L18" s="32"/>
      <c r="M18" s="32"/>
      <c r="N18" s="36"/>
      <c r="O18" s="37"/>
      <c r="P18" s="37"/>
      <c r="Q18" s="32"/>
      <c r="R18" s="32"/>
      <c r="S18" s="32"/>
    </row>
    <row r="19" spans="1:19" ht="12.75">
      <c r="A19" s="152"/>
      <c r="B19" s="181"/>
      <c r="C19" s="196"/>
      <c r="D19" s="229"/>
      <c r="E19" s="229"/>
      <c r="F19" s="229"/>
      <c r="G19" s="229"/>
      <c r="H19" s="229"/>
      <c r="I19" s="229"/>
      <c r="L19" s="32"/>
      <c r="M19" s="32"/>
      <c r="N19" s="36"/>
      <c r="O19" s="37"/>
      <c r="P19" s="37"/>
      <c r="Q19" s="32"/>
      <c r="R19" s="32"/>
      <c r="S19" s="32"/>
    </row>
    <row r="20" spans="1:19" ht="12.75">
      <c r="A20" s="30"/>
      <c r="B20" s="32"/>
      <c r="C20" s="229"/>
      <c r="D20" s="229"/>
      <c r="E20" s="229"/>
      <c r="F20" s="229"/>
      <c r="G20" s="229"/>
      <c r="H20" s="229"/>
      <c r="I20" s="229"/>
      <c r="L20" s="32"/>
      <c r="M20" s="32"/>
      <c r="N20" s="36"/>
      <c r="O20" s="37"/>
      <c r="P20" s="37"/>
      <c r="Q20" s="32"/>
      <c r="R20" s="32"/>
      <c r="S20" s="32"/>
    </row>
    <row r="21" spans="1:19" ht="12.75">
      <c r="A21" s="32"/>
      <c r="B21" s="32"/>
      <c r="C21" s="227" t="s">
        <v>148</v>
      </c>
      <c r="D21" s="227"/>
      <c r="E21" s="227"/>
      <c r="F21" s="227"/>
      <c r="L21" s="32"/>
      <c r="M21" s="32"/>
      <c r="N21" s="36"/>
      <c r="O21" s="37"/>
      <c r="P21" s="37"/>
      <c r="Q21" s="32"/>
      <c r="R21" s="32"/>
      <c r="S21" s="32"/>
    </row>
    <row r="22" spans="1:19" ht="12.75">
      <c r="A22" s="29"/>
      <c r="B22" s="32"/>
      <c r="C22" s="229"/>
      <c r="D22" s="189">
        <f>B4</f>
        <v>0</v>
      </c>
      <c r="E22" s="286" t="s">
        <v>60</v>
      </c>
      <c r="F22" s="285"/>
      <c r="L22" s="32"/>
      <c r="M22" s="32"/>
      <c r="N22" s="36"/>
      <c r="O22" s="37"/>
      <c r="P22" s="37"/>
      <c r="Q22" s="32"/>
      <c r="R22" s="32"/>
      <c r="S22" s="32"/>
    </row>
    <row r="23" spans="1:19" ht="28.5" customHeight="1">
      <c r="A23" s="29"/>
      <c r="B23" s="32"/>
      <c r="C23" s="229"/>
      <c r="D23" s="239"/>
      <c r="E23" s="285"/>
      <c r="F23" s="285"/>
      <c r="G23" s="240"/>
      <c r="H23" s="240"/>
      <c r="I23" s="240"/>
      <c r="L23" s="32"/>
      <c r="M23" s="32"/>
      <c r="N23" s="32"/>
      <c r="O23" s="32"/>
      <c r="P23" s="32"/>
      <c r="Q23" s="32"/>
      <c r="R23" s="32"/>
      <c r="S23" s="32"/>
    </row>
    <row r="24" spans="1:19" ht="12.75">
      <c r="A24" s="32"/>
      <c r="B24" s="32"/>
      <c r="C24" s="252" t="s">
        <v>147</v>
      </c>
      <c r="D24" s="189">
        <f>D22*0.33</f>
        <v>0</v>
      </c>
      <c r="E24" s="253" t="s">
        <v>57</v>
      </c>
      <c r="F24" s="229"/>
      <c r="L24" s="32"/>
      <c r="M24" s="32"/>
      <c r="N24" s="32"/>
      <c r="O24" s="32"/>
      <c r="P24" s="32"/>
      <c r="Q24" s="32"/>
      <c r="R24" s="32"/>
      <c r="S24" s="32"/>
    </row>
    <row r="25" spans="1:19" ht="12.75">
      <c r="A25" s="29"/>
      <c r="B25" s="32"/>
      <c r="C25" s="229"/>
      <c r="D25" s="241"/>
      <c r="E25" s="227" t="s">
        <v>58</v>
      </c>
      <c r="F25" s="227"/>
      <c r="L25" s="32"/>
      <c r="M25" s="32"/>
      <c r="N25" s="32"/>
      <c r="O25" s="32"/>
      <c r="P25" s="32"/>
      <c r="Q25" s="32"/>
      <c r="R25" s="32"/>
      <c r="S25" s="32"/>
    </row>
    <row r="26" spans="1:19" ht="12.75">
      <c r="A26" s="31"/>
      <c r="B26" s="32"/>
      <c r="C26" s="253" t="s">
        <v>149</v>
      </c>
      <c r="D26" s="189" t="e">
        <f>D24*F13</f>
        <v>#DIV/0!</v>
      </c>
      <c r="E26" s="253" t="s">
        <v>150</v>
      </c>
      <c r="F26" s="229"/>
      <c r="L26" s="32"/>
      <c r="M26" s="32"/>
      <c r="N26" s="36"/>
      <c r="O26" s="37"/>
      <c r="P26" s="37"/>
      <c r="Q26" s="32"/>
      <c r="R26" s="32"/>
      <c r="S26" s="32"/>
    </row>
    <row r="27" spans="1:19" ht="13.5" thickBot="1">
      <c r="A27" s="29"/>
      <c r="B27" s="32"/>
      <c r="C27" s="229"/>
      <c r="D27" s="254">
        <f>-F16</f>
        <v>0</v>
      </c>
      <c r="E27" s="227" t="s">
        <v>59</v>
      </c>
      <c r="F27" s="227"/>
      <c r="J27" s="240"/>
      <c r="K27" s="240"/>
      <c r="L27" s="39"/>
      <c r="M27" s="39"/>
      <c r="N27" s="36"/>
      <c r="O27" s="37"/>
      <c r="P27" s="37"/>
      <c r="Q27" s="32"/>
      <c r="R27" s="32"/>
      <c r="S27" s="32"/>
    </row>
    <row r="28" spans="1:19" ht="13.5" thickTop="1">
      <c r="A28" s="29"/>
      <c r="B28" s="32"/>
      <c r="C28" s="229"/>
      <c r="D28" s="189" t="e">
        <f>D26-F16</f>
        <v>#DIV/0!</v>
      </c>
      <c r="E28" s="232" t="s">
        <v>83</v>
      </c>
      <c r="F28" s="227"/>
      <c r="G28" s="227"/>
      <c r="H28" s="229"/>
      <c r="J28" s="240"/>
      <c r="K28" s="240"/>
      <c r="L28" s="39"/>
      <c r="M28" s="39"/>
      <c r="N28" s="36"/>
      <c r="O28" s="37"/>
      <c r="P28" s="37"/>
      <c r="Q28" s="32"/>
      <c r="R28" s="32"/>
      <c r="S28" s="32"/>
    </row>
    <row r="29" spans="1:19" ht="12.75">
      <c r="A29" s="29"/>
      <c r="B29" s="32"/>
      <c r="D29" s="284" t="s">
        <v>96</v>
      </c>
      <c r="E29" s="285"/>
      <c r="F29" s="285"/>
      <c r="G29" s="285"/>
      <c r="H29" s="285"/>
      <c r="I29" s="240"/>
      <c r="J29" s="240"/>
      <c r="K29" s="240"/>
      <c r="L29" s="39"/>
      <c r="M29" s="39"/>
      <c r="N29" s="36"/>
      <c r="O29" s="37"/>
      <c r="P29" s="37"/>
      <c r="Q29" s="32"/>
      <c r="R29" s="32"/>
      <c r="S29" s="32"/>
    </row>
    <row r="30" spans="1:19" ht="12.75">
      <c r="A30" s="29"/>
      <c r="B30" s="32"/>
      <c r="D30" s="285"/>
      <c r="E30" s="285"/>
      <c r="F30" s="285"/>
      <c r="G30" s="285"/>
      <c r="H30" s="285"/>
      <c r="I30" s="240"/>
      <c r="J30" s="240"/>
      <c r="K30" s="240"/>
      <c r="L30" s="39"/>
      <c r="M30" s="39"/>
      <c r="N30" s="36"/>
      <c r="O30" s="37"/>
      <c r="P30" s="37"/>
      <c r="Q30" s="32"/>
      <c r="R30" s="32"/>
      <c r="S30" s="32"/>
    </row>
    <row r="31" spans="1:16" ht="12.75">
      <c r="A31" s="12"/>
      <c r="I31" s="240"/>
      <c r="J31" s="240"/>
      <c r="K31" s="240"/>
      <c r="L31" s="18"/>
      <c r="M31" s="18"/>
      <c r="N31" s="7"/>
      <c r="O31" s="8"/>
      <c r="P31" s="8"/>
    </row>
    <row r="32" spans="1:16" ht="12.75">
      <c r="A32" s="13"/>
      <c r="D32" s="234"/>
      <c r="J32" s="240"/>
      <c r="K32" s="240"/>
      <c r="L32" s="18"/>
      <c r="M32" s="18"/>
      <c r="N32" s="7"/>
      <c r="O32" s="8"/>
      <c r="P32" s="8"/>
    </row>
    <row r="33" spans="1:16" ht="12.75">
      <c r="A33" s="12"/>
      <c r="D33" s="234"/>
      <c r="N33" s="7"/>
      <c r="O33" s="8"/>
      <c r="P33" s="8"/>
    </row>
    <row r="34" spans="1:16" ht="12.75">
      <c r="A34" s="12"/>
      <c r="N34" s="7"/>
      <c r="O34" s="8"/>
      <c r="P34" s="8"/>
    </row>
    <row r="35" spans="1:16" ht="12.75">
      <c r="A35" s="13"/>
      <c r="N35" s="7"/>
      <c r="O35" s="8"/>
      <c r="P35" s="8"/>
    </row>
    <row r="36" spans="1:16" ht="12.75">
      <c r="A36" s="12"/>
      <c r="N36" s="7"/>
      <c r="O36" s="8"/>
      <c r="P36" s="8"/>
    </row>
    <row r="37" spans="1:16" ht="12.75">
      <c r="A37" s="12"/>
      <c r="N37" s="7"/>
      <c r="O37" s="8"/>
      <c r="P37" s="8"/>
    </row>
    <row r="38" spans="1:16" ht="12.75">
      <c r="A38" s="12"/>
      <c r="N38" s="7"/>
      <c r="O38" s="8"/>
      <c r="P38" s="8"/>
    </row>
    <row r="39" spans="1:16" ht="12.75">
      <c r="A39" s="12"/>
      <c r="N39" s="7"/>
      <c r="O39" s="8"/>
      <c r="P39" s="8"/>
    </row>
    <row r="40" spans="1:16" ht="12.75">
      <c r="A40" s="13"/>
      <c r="N40" s="9"/>
      <c r="O40" s="8"/>
      <c r="P40" s="8"/>
    </row>
    <row r="41" ht="12.75">
      <c r="A41" s="12"/>
    </row>
    <row r="42" ht="12.75">
      <c r="A42" s="12"/>
    </row>
    <row r="43" ht="12.75">
      <c r="A43" s="13"/>
    </row>
    <row r="44" ht="12.75">
      <c r="A44" s="12"/>
    </row>
    <row r="45" ht="12.75">
      <c r="A45" s="13"/>
    </row>
    <row r="46" ht="12.75">
      <c r="A46" s="12"/>
    </row>
    <row r="47" ht="12.75">
      <c r="A47" s="12"/>
    </row>
    <row r="48" ht="12.75">
      <c r="A48" s="12"/>
    </row>
    <row r="49" ht="12.75">
      <c r="A49" s="12"/>
    </row>
    <row r="50" ht="12.75">
      <c r="A50" s="13"/>
    </row>
    <row r="51" ht="12.75">
      <c r="A51" s="12"/>
    </row>
    <row r="52" ht="12.75">
      <c r="A52" s="12"/>
    </row>
    <row r="53" ht="12.75">
      <c r="A53" s="12"/>
    </row>
    <row r="54" ht="12.75">
      <c r="A54" s="12"/>
    </row>
    <row r="55" ht="12.75">
      <c r="A55" s="11"/>
    </row>
    <row r="56" ht="12.75">
      <c r="A56" s="12"/>
    </row>
    <row r="57" ht="12.75">
      <c r="A57" s="12"/>
    </row>
    <row r="58" ht="12.75">
      <c r="A58" s="12"/>
    </row>
    <row r="59" ht="12.75">
      <c r="A59" s="12"/>
    </row>
    <row r="60" ht="12.75">
      <c r="A60" s="12"/>
    </row>
    <row r="61" ht="12.75">
      <c r="A61" s="12"/>
    </row>
    <row r="62" ht="12.75">
      <c r="A62" s="12"/>
    </row>
    <row r="63" ht="12.75">
      <c r="A63" s="12"/>
    </row>
    <row r="65" ht="15">
      <c r="A65" s="15"/>
    </row>
    <row r="67" ht="12.75">
      <c r="A67" s="16"/>
    </row>
    <row r="68" ht="12.75">
      <c r="A68" s="10"/>
    </row>
    <row r="69" ht="12.75">
      <c r="A69" s="5"/>
    </row>
    <row r="70" ht="12.75">
      <c r="A70" s="12"/>
    </row>
    <row r="71" ht="12.75">
      <c r="A71" s="12"/>
    </row>
    <row r="72" ht="12.75">
      <c r="A72" s="13"/>
    </row>
    <row r="73" ht="12.75">
      <c r="A73" s="12"/>
    </row>
    <row r="74" ht="12.75">
      <c r="A74" s="12"/>
    </row>
    <row r="75" ht="12.75">
      <c r="A75" s="12"/>
    </row>
    <row r="76" ht="12.75">
      <c r="A76" s="12"/>
    </row>
    <row r="77" ht="12.75">
      <c r="A77" s="14"/>
    </row>
    <row r="78" ht="12.75">
      <c r="A78" s="14"/>
    </row>
    <row r="79" ht="12.75">
      <c r="A79" s="5"/>
    </row>
    <row r="80" ht="12.75">
      <c r="A80" s="5"/>
    </row>
    <row r="81" ht="12.75">
      <c r="A81" s="14"/>
    </row>
    <row r="82" ht="12.75">
      <c r="A82" s="12"/>
    </row>
    <row r="84" ht="12.75">
      <c r="A84" s="5"/>
    </row>
    <row r="85" ht="12.75">
      <c r="A85" s="5"/>
    </row>
  </sheetData>
  <sheetProtection password="F645" sheet="1" objects="1" scenarios="1" formatColumns="0"/>
  <mergeCells count="2">
    <mergeCell ref="D29:H30"/>
    <mergeCell ref="E22:F23"/>
  </mergeCells>
  <printOptions/>
  <pageMargins left="0.39" right="0.35" top="0.91" bottom="0.984251968503937"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S79"/>
  <sheetViews>
    <sheetView zoomScale="75" zoomScaleNormal="75" zoomScalePageLayoutView="0" workbookViewId="0" topLeftCell="A1">
      <selection activeCell="D11" sqref="D11"/>
    </sheetView>
  </sheetViews>
  <sheetFormatPr defaultColWidth="11.421875" defaultRowHeight="12.75"/>
  <cols>
    <col min="1" max="1" width="42.8515625" style="3" customWidth="1"/>
    <col min="2" max="2" width="19.57421875" style="3" customWidth="1"/>
    <col min="3" max="3" width="15.8515625" style="228" customWidth="1"/>
    <col min="4" max="4" width="17.00390625" style="228" customWidth="1"/>
    <col min="5" max="5" width="4.00390625" style="228" customWidth="1"/>
    <col min="6" max="6" width="24.421875" style="228" customWidth="1"/>
    <col min="7" max="10" width="11.421875" style="228" customWidth="1"/>
    <col min="11" max="16384" width="11.421875" style="3" customWidth="1"/>
  </cols>
  <sheetData>
    <row r="1" spans="1:19" ht="39" thickBot="1">
      <c r="A1" s="107" t="s">
        <v>117</v>
      </c>
      <c r="B1" s="22"/>
      <c r="K1" s="32"/>
      <c r="L1" s="32"/>
      <c r="M1" s="32"/>
      <c r="N1" s="32"/>
      <c r="O1" s="32"/>
      <c r="P1" s="32"/>
      <c r="Q1" s="32"/>
      <c r="R1" s="32"/>
      <c r="S1" s="32"/>
    </row>
    <row r="2" spans="1:19" ht="15.75" thickBot="1">
      <c r="A2" s="173" t="s">
        <v>34</v>
      </c>
      <c r="B2" s="185" t="s">
        <v>22</v>
      </c>
      <c r="C2" s="234"/>
      <c r="D2" s="234"/>
      <c r="E2" s="234"/>
      <c r="F2" s="234"/>
      <c r="G2" s="234"/>
      <c r="H2" s="234"/>
      <c r="I2" s="234"/>
      <c r="J2" s="234"/>
      <c r="K2" s="21"/>
      <c r="L2" s="21"/>
      <c r="M2" s="21"/>
      <c r="N2" s="21"/>
      <c r="O2" s="21"/>
      <c r="P2" s="21"/>
      <c r="Q2" s="21"/>
      <c r="R2" s="21"/>
      <c r="S2" s="21"/>
    </row>
    <row r="3" spans="1:19" ht="12.75">
      <c r="A3" s="150" t="s">
        <v>32</v>
      </c>
      <c r="B3" s="33"/>
      <c r="C3" s="226" t="s">
        <v>131</v>
      </c>
      <c r="D3" s="235"/>
      <c r="F3" s="234"/>
      <c r="K3" s="32"/>
      <c r="L3" s="32"/>
      <c r="M3" s="32"/>
      <c r="N3" s="32"/>
      <c r="O3" s="32"/>
      <c r="P3" s="32"/>
      <c r="Q3" s="32"/>
      <c r="R3" s="32"/>
      <c r="S3" s="32"/>
    </row>
    <row r="4" spans="1:19" ht="12.75">
      <c r="A4" s="153" t="s">
        <v>113</v>
      </c>
      <c r="B4" s="197"/>
      <c r="C4" s="189" t="e">
        <f>F10/B4</f>
        <v>#DIV/0!</v>
      </c>
      <c r="D4" s="235"/>
      <c r="F4" s="234"/>
      <c r="K4" s="32"/>
      <c r="L4" s="32"/>
      <c r="M4" s="34"/>
      <c r="N4" s="32"/>
      <c r="O4" s="32"/>
      <c r="P4" s="32"/>
      <c r="Q4" s="32"/>
      <c r="R4" s="32"/>
      <c r="S4" s="32"/>
    </row>
    <row r="5" spans="1:19" ht="12.75">
      <c r="A5" s="174" t="s">
        <v>115</v>
      </c>
      <c r="B5" s="87"/>
      <c r="C5" s="237"/>
      <c r="D5" s="196"/>
      <c r="E5" s="227"/>
      <c r="F5" s="227"/>
      <c r="G5" s="227"/>
      <c r="H5" s="227"/>
      <c r="I5" s="227"/>
      <c r="K5" s="32"/>
      <c r="L5" s="32"/>
      <c r="M5" s="32"/>
      <c r="N5" s="36"/>
      <c r="O5" s="37"/>
      <c r="P5" s="37"/>
      <c r="Q5" s="32"/>
      <c r="R5" s="32"/>
      <c r="S5" s="32"/>
    </row>
    <row r="6" spans="1:19" ht="12.75">
      <c r="A6" s="151" t="s">
        <v>88</v>
      </c>
      <c r="B6" s="198">
        <v>0</v>
      </c>
      <c r="C6" s="237"/>
      <c r="D6" s="196"/>
      <c r="E6" s="227"/>
      <c r="F6" s="227"/>
      <c r="G6" s="227"/>
      <c r="H6" s="227"/>
      <c r="I6" s="227"/>
      <c r="K6" s="32"/>
      <c r="L6" s="32"/>
      <c r="M6" s="32"/>
      <c r="N6" s="36"/>
      <c r="O6" s="37"/>
      <c r="P6" s="37"/>
      <c r="Q6" s="32"/>
      <c r="R6" s="32"/>
      <c r="S6" s="32"/>
    </row>
    <row r="7" spans="1:19" ht="12.75">
      <c r="A7" s="151" t="s">
        <v>36</v>
      </c>
      <c r="B7" s="197"/>
      <c r="C7" s="227" t="s">
        <v>82</v>
      </c>
      <c r="D7" s="227"/>
      <c r="E7" s="227"/>
      <c r="F7" s="189" t="e">
        <f>BasisDaten!E66</f>
        <v>#DIV/0!</v>
      </c>
      <c r="G7" s="226" t="s">
        <v>55</v>
      </c>
      <c r="H7" s="227" t="s">
        <v>118</v>
      </c>
      <c r="I7" s="227"/>
      <c r="K7" s="32"/>
      <c r="L7" s="32"/>
      <c r="M7" s="32"/>
      <c r="N7" s="36"/>
      <c r="O7" s="37"/>
      <c r="P7" s="37"/>
      <c r="Q7" s="32"/>
      <c r="R7" s="32"/>
      <c r="S7" s="32"/>
    </row>
    <row r="8" spans="1:19" ht="39.75" customHeight="1">
      <c r="A8" s="174" t="s">
        <v>37</v>
      </c>
      <c r="B8" s="38"/>
      <c r="C8" s="290" t="s">
        <v>152</v>
      </c>
      <c r="D8" s="286"/>
      <c r="E8" s="286"/>
      <c r="F8" s="286"/>
      <c r="G8" s="189">
        <f>B4/2</f>
        <v>0</v>
      </c>
      <c r="H8" s="226" t="s">
        <v>119</v>
      </c>
      <c r="I8" s="229"/>
      <c r="K8" s="32"/>
      <c r="L8" s="32"/>
      <c r="M8" s="32"/>
      <c r="N8" s="36"/>
      <c r="O8" s="37"/>
      <c r="P8" s="37"/>
      <c r="Q8" s="32"/>
      <c r="R8" s="32"/>
      <c r="S8" s="32"/>
    </row>
    <row r="9" spans="1:19" ht="12.75">
      <c r="A9" s="194"/>
      <c r="B9" s="38"/>
      <c r="C9" s="229"/>
      <c r="D9" s="189" t="e">
        <f>G8*F7</f>
        <v>#DIV/0!</v>
      </c>
      <c r="E9" s="229"/>
      <c r="F9" s="229"/>
      <c r="G9" s="229"/>
      <c r="H9" s="229"/>
      <c r="I9" s="229"/>
      <c r="K9" s="32"/>
      <c r="L9" s="32"/>
      <c r="M9" s="32"/>
      <c r="N9" s="36"/>
      <c r="O9" s="37"/>
      <c r="P9" s="37"/>
      <c r="Q9" s="32"/>
      <c r="R9" s="32"/>
      <c r="S9" s="32"/>
    </row>
    <row r="10" spans="1:19" ht="12.75">
      <c r="A10" s="195" t="s">
        <v>114</v>
      </c>
      <c r="B10" s="198"/>
      <c r="C10" s="227" t="s">
        <v>116</v>
      </c>
      <c r="D10" s="227"/>
      <c r="E10" s="229"/>
      <c r="F10" s="189">
        <f>B6+B7+SUM(B9:B12)/10</f>
        <v>0</v>
      </c>
      <c r="G10" s="226" t="s">
        <v>71</v>
      </c>
      <c r="H10" s="229"/>
      <c r="I10" s="229"/>
      <c r="K10" s="32"/>
      <c r="L10" s="32"/>
      <c r="M10" s="32"/>
      <c r="N10" s="36"/>
      <c r="O10" s="37"/>
      <c r="P10" s="37"/>
      <c r="Q10" s="32"/>
      <c r="R10" s="32"/>
      <c r="S10" s="32"/>
    </row>
    <row r="11" spans="1:19" ht="12.75">
      <c r="A11" s="151" t="s">
        <v>40</v>
      </c>
      <c r="B11" s="198"/>
      <c r="C11" s="227" t="s">
        <v>120</v>
      </c>
      <c r="D11" s="189" t="e">
        <f>D9-F10</f>
        <v>#DIV/0!</v>
      </c>
      <c r="E11" s="227" t="s">
        <v>80</v>
      </c>
      <c r="F11" s="227"/>
      <c r="G11" s="227"/>
      <c r="H11" s="229"/>
      <c r="I11" s="229"/>
      <c r="K11" s="32"/>
      <c r="L11" s="32"/>
      <c r="M11" s="32"/>
      <c r="N11" s="36"/>
      <c r="O11" s="37"/>
      <c r="P11" s="37"/>
      <c r="Q11" s="32"/>
      <c r="R11" s="32"/>
      <c r="S11" s="32"/>
    </row>
    <row r="12" spans="1:19" ht="12.75">
      <c r="A12" s="195" t="s">
        <v>41</v>
      </c>
      <c r="B12" s="199"/>
      <c r="C12" s="238"/>
      <c r="D12" s="229"/>
      <c r="E12" s="229"/>
      <c r="F12" s="229"/>
      <c r="G12" s="229"/>
      <c r="H12" s="229"/>
      <c r="I12" s="229"/>
      <c r="K12" s="32"/>
      <c r="L12" s="32"/>
      <c r="M12" s="32"/>
      <c r="N12" s="36"/>
      <c r="O12" s="37"/>
      <c r="P12" s="37"/>
      <c r="Q12" s="32"/>
      <c r="R12" s="32"/>
      <c r="S12" s="32"/>
    </row>
    <row r="13" spans="1:19" ht="12.75">
      <c r="A13" s="152"/>
      <c r="B13" s="25"/>
      <c r="C13" s="196"/>
      <c r="D13" s="229"/>
      <c r="E13" s="229"/>
      <c r="F13" s="229"/>
      <c r="G13" s="229"/>
      <c r="H13" s="229"/>
      <c r="I13" s="229"/>
      <c r="K13" s="32"/>
      <c r="L13" s="32"/>
      <c r="M13" s="32"/>
      <c r="N13" s="36"/>
      <c r="O13" s="37"/>
      <c r="P13" s="37"/>
      <c r="Q13" s="32"/>
      <c r="R13" s="32"/>
      <c r="S13" s="32"/>
    </row>
    <row r="14" spans="1:19" ht="12.75">
      <c r="A14" s="30"/>
      <c r="B14" s="39"/>
      <c r="C14" s="240"/>
      <c r="D14" s="240"/>
      <c r="E14" s="240"/>
      <c r="F14" s="240"/>
      <c r="G14" s="240"/>
      <c r="H14" s="240"/>
      <c r="I14" s="240"/>
      <c r="K14" s="32"/>
      <c r="L14" s="32"/>
      <c r="M14" s="32"/>
      <c r="N14" s="36"/>
      <c r="O14" s="37"/>
      <c r="P14" s="37"/>
      <c r="Q14" s="32"/>
      <c r="R14" s="32"/>
      <c r="S14" s="32"/>
    </row>
    <row r="15" spans="1:19" ht="12.75">
      <c r="A15" s="32"/>
      <c r="B15" s="39"/>
      <c r="C15" s="240"/>
      <c r="D15" s="240"/>
      <c r="E15" s="240"/>
      <c r="F15" s="240"/>
      <c r="G15" s="240"/>
      <c r="H15" s="240"/>
      <c r="I15" s="240"/>
      <c r="K15" s="32"/>
      <c r="L15" s="32"/>
      <c r="M15" s="32"/>
      <c r="N15" s="36"/>
      <c r="O15" s="37"/>
      <c r="P15" s="37"/>
      <c r="Q15" s="32"/>
      <c r="R15" s="32"/>
      <c r="S15" s="32"/>
    </row>
    <row r="16" spans="1:19" ht="12.75">
      <c r="A16" s="29"/>
      <c r="B16" s="39"/>
      <c r="C16" s="240"/>
      <c r="D16" s="88"/>
      <c r="E16" s="287"/>
      <c r="F16" s="288"/>
      <c r="G16" s="240"/>
      <c r="H16" s="240"/>
      <c r="I16" s="240"/>
      <c r="K16" s="32"/>
      <c r="L16" s="32"/>
      <c r="M16" s="32"/>
      <c r="N16" s="36"/>
      <c r="O16" s="37"/>
      <c r="P16" s="37"/>
      <c r="Q16" s="32"/>
      <c r="R16" s="32"/>
      <c r="S16" s="32"/>
    </row>
    <row r="17" spans="1:19" ht="28.5" customHeight="1">
      <c r="A17" s="29"/>
      <c r="B17" s="39"/>
      <c r="C17" s="240"/>
      <c r="D17" s="88"/>
      <c r="E17" s="288"/>
      <c r="F17" s="288"/>
      <c r="G17" s="240"/>
      <c r="H17" s="240"/>
      <c r="I17" s="240"/>
      <c r="K17" s="32"/>
      <c r="L17" s="32"/>
      <c r="M17" s="32"/>
      <c r="N17" s="32"/>
      <c r="O17" s="32"/>
      <c r="P17" s="32"/>
      <c r="Q17" s="32"/>
      <c r="R17" s="32"/>
      <c r="S17" s="32"/>
    </row>
    <row r="18" spans="1:19" ht="12.75">
      <c r="A18" s="32"/>
      <c r="B18" s="39"/>
      <c r="C18" s="240"/>
      <c r="D18" s="88"/>
      <c r="E18" s="240"/>
      <c r="F18" s="240"/>
      <c r="G18" s="240"/>
      <c r="H18" s="240"/>
      <c r="I18" s="240"/>
      <c r="K18" s="32"/>
      <c r="L18" s="32"/>
      <c r="M18" s="32"/>
      <c r="N18" s="32"/>
      <c r="O18" s="32"/>
      <c r="P18" s="32"/>
      <c r="Q18" s="32"/>
      <c r="R18" s="32"/>
      <c r="S18" s="32"/>
    </row>
    <row r="19" spans="1:19" ht="12.75">
      <c r="A19" s="29"/>
      <c r="B19" s="39"/>
      <c r="C19" s="240"/>
      <c r="D19" s="242"/>
      <c r="E19" s="240"/>
      <c r="F19" s="240"/>
      <c r="G19" s="240"/>
      <c r="H19" s="240"/>
      <c r="I19" s="240"/>
      <c r="K19" s="32"/>
      <c r="L19" s="32"/>
      <c r="M19" s="32"/>
      <c r="N19" s="32"/>
      <c r="O19" s="32"/>
      <c r="P19" s="32"/>
      <c r="Q19" s="32"/>
      <c r="R19" s="32"/>
      <c r="S19" s="32"/>
    </row>
    <row r="20" spans="1:19" ht="12.75">
      <c r="A20" s="31"/>
      <c r="B20" s="39"/>
      <c r="C20" s="240"/>
      <c r="D20" s="89"/>
      <c r="E20" s="240"/>
      <c r="F20" s="240"/>
      <c r="G20" s="240"/>
      <c r="H20" s="240"/>
      <c r="I20" s="240"/>
      <c r="K20" s="32"/>
      <c r="L20" s="32"/>
      <c r="M20" s="32"/>
      <c r="N20" s="36"/>
      <c r="O20" s="37"/>
      <c r="P20" s="37"/>
      <c r="Q20" s="32"/>
      <c r="R20" s="32"/>
      <c r="S20" s="32"/>
    </row>
    <row r="21" spans="1:19" ht="12.75">
      <c r="A21" s="29"/>
      <c r="B21" s="39"/>
      <c r="C21" s="240"/>
      <c r="D21" s="88"/>
      <c r="E21" s="240"/>
      <c r="F21" s="240"/>
      <c r="G21" s="240"/>
      <c r="H21" s="240"/>
      <c r="I21" s="240"/>
      <c r="J21" s="240"/>
      <c r="K21" s="39"/>
      <c r="L21" s="39"/>
      <c r="M21" s="39"/>
      <c r="N21" s="36"/>
      <c r="O21" s="37"/>
      <c r="P21" s="37"/>
      <c r="Q21" s="32"/>
      <c r="R21" s="32"/>
      <c r="S21" s="32"/>
    </row>
    <row r="22" spans="1:19" ht="12.75">
      <c r="A22" s="29"/>
      <c r="B22" s="39"/>
      <c r="C22" s="240"/>
      <c r="D22" s="89"/>
      <c r="E22" s="243"/>
      <c r="F22" s="240"/>
      <c r="G22" s="240"/>
      <c r="H22" s="240"/>
      <c r="I22" s="240"/>
      <c r="J22" s="240"/>
      <c r="K22" s="39"/>
      <c r="L22" s="39"/>
      <c r="M22" s="39"/>
      <c r="N22" s="36"/>
      <c r="O22" s="37"/>
      <c r="P22" s="37"/>
      <c r="Q22" s="32"/>
      <c r="R22" s="32"/>
      <c r="S22" s="32"/>
    </row>
    <row r="23" spans="1:19" ht="12.75">
      <c r="A23" s="29"/>
      <c r="B23" s="39"/>
      <c r="C23" s="240"/>
      <c r="D23" s="289"/>
      <c r="E23" s="288"/>
      <c r="F23" s="288"/>
      <c r="G23" s="288"/>
      <c r="H23" s="288"/>
      <c r="I23" s="240"/>
      <c r="J23" s="240"/>
      <c r="K23" s="39"/>
      <c r="L23" s="39"/>
      <c r="M23" s="39"/>
      <c r="N23" s="36"/>
      <c r="O23" s="37"/>
      <c r="P23" s="37"/>
      <c r="Q23" s="32"/>
      <c r="R23" s="32"/>
      <c r="S23" s="32"/>
    </row>
    <row r="24" spans="1:19" ht="12.75">
      <c r="A24" s="29"/>
      <c r="B24" s="39"/>
      <c r="C24" s="240"/>
      <c r="D24" s="288"/>
      <c r="E24" s="288"/>
      <c r="F24" s="288"/>
      <c r="G24" s="288"/>
      <c r="H24" s="288"/>
      <c r="I24" s="240"/>
      <c r="J24" s="240"/>
      <c r="K24" s="39"/>
      <c r="L24" s="39"/>
      <c r="M24" s="39"/>
      <c r="N24" s="36"/>
      <c r="O24" s="37"/>
      <c r="P24" s="37"/>
      <c r="Q24" s="32"/>
      <c r="R24" s="32"/>
      <c r="S24" s="32"/>
    </row>
    <row r="25" spans="1:16" ht="12.75">
      <c r="A25" s="12"/>
      <c r="B25" s="18"/>
      <c r="C25" s="240"/>
      <c r="D25" s="240"/>
      <c r="E25" s="240"/>
      <c r="F25" s="240"/>
      <c r="G25" s="240"/>
      <c r="H25" s="240"/>
      <c r="I25" s="240"/>
      <c r="J25" s="240"/>
      <c r="K25" s="18"/>
      <c r="L25" s="18"/>
      <c r="M25" s="18"/>
      <c r="N25" s="7"/>
      <c r="O25" s="8"/>
      <c r="P25" s="8"/>
    </row>
    <row r="26" spans="1:16" ht="12.75">
      <c r="A26" s="13"/>
      <c r="D26" s="234"/>
      <c r="J26" s="240"/>
      <c r="K26" s="18"/>
      <c r="L26" s="18"/>
      <c r="M26" s="18"/>
      <c r="N26" s="7"/>
      <c r="O26" s="8"/>
      <c r="P26" s="8"/>
    </row>
    <row r="27" spans="1:16" ht="12.75">
      <c r="A27" s="12"/>
      <c r="D27" s="234"/>
      <c r="N27" s="7"/>
      <c r="O27" s="8"/>
      <c r="P27" s="8"/>
    </row>
    <row r="28" spans="1:16" ht="12.75">
      <c r="A28" s="12"/>
      <c r="N28" s="7"/>
      <c r="O28" s="8"/>
      <c r="P28" s="8"/>
    </row>
    <row r="29" spans="1:16" ht="12.75">
      <c r="A29" s="13"/>
      <c r="N29" s="7"/>
      <c r="O29" s="8"/>
      <c r="P29" s="8"/>
    </row>
    <row r="30" spans="1:16" ht="12.75">
      <c r="A30" s="12"/>
      <c r="N30" s="7"/>
      <c r="O30" s="8"/>
      <c r="P30" s="8"/>
    </row>
    <row r="31" spans="1:16" ht="12.75">
      <c r="A31" s="12"/>
      <c r="N31" s="7"/>
      <c r="O31" s="8"/>
      <c r="P31" s="8"/>
    </row>
    <row r="32" spans="1:16" ht="12.75">
      <c r="A32" s="12"/>
      <c r="N32" s="7"/>
      <c r="O32" s="8"/>
      <c r="P32" s="8"/>
    </row>
    <row r="33" spans="1:16" ht="12.75">
      <c r="A33" s="12"/>
      <c r="N33" s="7"/>
      <c r="O33" s="8"/>
      <c r="P33" s="8"/>
    </row>
    <row r="34" spans="1:16" ht="12.75">
      <c r="A34" s="13"/>
      <c r="N34" s="9"/>
      <c r="O34" s="8"/>
      <c r="P34" s="8"/>
    </row>
    <row r="35" ht="12.75">
      <c r="A35" s="12"/>
    </row>
    <row r="36" ht="12.75">
      <c r="A36" s="12"/>
    </row>
    <row r="37" ht="12.75">
      <c r="A37" s="13"/>
    </row>
    <row r="38" ht="12.75">
      <c r="A38" s="12"/>
    </row>
    <row r="39" ht="12.75">
      <c r="A39" s="13"/>
    </row>
    <row r="40" ht="12.75">
      <c r="A40" s="12"/>
    </row>
    <row r="41" ht="12.75">
      <c r="A41" s="12"/>
    </row>
    <row r="42" ht="12.75">
      <c r="A42" s="12"/>
    </row>
    <row r="43" ht="12.75">
      <c r="A43" s="12"/>
    </row>
    <row r="44" ht="12.75">
      <c r="A44" s="13"/>
    </row>
    <row r="45" ht="12.75">
      <c r="A45" s="12"/>
    </row>
    <row r="46" ht="12.75">
      <c r="A46" s="12"/>
    </row>
    <row r="47" ht="12.75">
      <c r="A47" s="12"/>
    </row>
    <row r="48" ht="12.75">
      <c r="A48" s="12"/>
    </row>
    <row r="49" ht="12.75">
      <c r="A49" s="11"/>
    </row>
    <row r="50" ht="12.75">
      <c r="A50" s="12"/>
    </row>
    <row r="51" ht="12.75">
      <c r="A51" s="12"/>
    </row>
    <row r="52" ht="12.75">
      <c r="A52" s="12"/>
    </row>
    <row r="53" ht="12.75">
      <c r="A53" s="12"/>
    </row>
    <row r="54" ht="12.75">
      <c r="A54" s="12"/>
    </row>
    <row r="55" ht="12.75">
      <c r="A55" s="12"/>
    </row>
    <row r="56" ht="12.75">
      <c r="A56" s="12"/>
    </row>
    <row r="57" ht="12.75">
      <c r="A57" s="12"/>
    </row>
    <row r="59" ht="15">
      <c r="A59" s="15"/>
    </row>
    <row r="61" ht="12.75">
      <c r="A61" s="16"/>
    </row>
    <row r="62" ht="12.75">
      <c r="A62" s="10"/>
    </row>
    <row r="63" ht="12.75">
      <c r="A63" s="5"/>
    </row>
    <row r="64" ht="12.75">
      <c r="A64" s="12"/>
    </row>
    <row r="65" ht="12.75">
      <c r="A65" s="12"/>
    </row>
    <row r="66" ht="12.75">
      <c r="A66" s="13"/>
    </row>
    <row r="67" ht="12.75">
      <c r="A67" s="12"/>
    </row>
    <row r="68" ht="12.75">
      <c r="A68" s="12"/>
    </row>
    <row r="69" ht="12.75">
      <c r="A69" s="12"/>
    </row>
    <row r="70" ht="12.75">
      <c r="A70" s="12"/>
    </row>
    <row r="71" ht="12.75">
      <c r="A71" s="14"/>
    </row>
    <row r="72" ht="12.75">
      <c r="A72" s="14"/>
    </row>
    <row r="73" ht="12.75">
      <c r="A73" s="5"/>
    </row>
    <row r="74" ht="12.75">
      <c r="A74" s="5"/>
    </row>
    <row r="75" ht="12.75">
      <c r="A75" s="14"/>
    </row>
    <row r="76" ht="12.75">
      <c r="A76" s="12"/>
    </row>
    <row r="78" ht="12.75">
      <c r="A78" s="5"/>
    </row>
    <row r="79" ht="12.75">
      <c r="A79" s="5"/>
    </row>
  </sheetData>
  <sheetProtection password="F645" sheet="1" formatColumns="0"/>
  <mergeCells count="3">
    <mergeCell ref="E16:F17"/>
    <mergeCell ref="D23:H24"/>
    <mergeCell ref="C8:F8"/>
  </mergeCells>
  <printOptions/>
  <pageMargins left="0.787401575" right="0.42" top="0.984251969" bottom="0.984251969"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993"/>
  <sheetViews>
    <sheetView zoomScale="75" zoomScaleNormal="75" zoomScalePageLayoutView="0" workbookViewId="0" topLeftCell="A1">
      <selection activeCell="F6" sqref="F6"/>
    </sheetView>
  </sheetViews>
  <sheetFormatPr defaultColWidth="11.421875" defaultRowHeight="12.75"/>
  <cols>
    <col min="1" max="1" width="45.8515625" style="2" customWidth="1"/>
    <col min="2" max="2" width="16.00390625" style="0" customWidth="1"/>
    <col min="3" max="3" width="1.28515625" style="0" customWidth="1"/>
    <col min="4" max="4" width="18.28125" style="0" customWidth="1"/>
    <col min="5" max="5" width="23.8515625" style="0" customWidth="1"/>
    <col min="6" max="6" width="31.57421875" style="0" customWidth="1"/>
    <col min="8" max="8" width="15.8515625" style="0" customWidth="1"/>
  </cols>
  <sheetData>
    <row r="1" spans="1:9" ht="39" thickBot="1">
      <c r="A1" s="107" t="s">
        <v>43</v>
      </c>
      <c r="B1" s="203"/>
      <c r="C1" s="21"/>
      <c r="D1" s="204"/>
      <c r="E1" s="21"/>
      <c r="F1" s="21"/>
      <c r="G1" s="21"/>
      <c r="H1" s="21"/>
      <c r="I1" s="21"/>
    </row>
    <row r="2" spans="1:10" ht="19.5" thickBot="1">
      <c r="A2" s="200"/>
      <c r="B2" s="185" t="s">
        <v>22</v>
      </c>
      <c r="C2" s="21"/>
      <c r="D2" s="268"/>
      <c r="E2" s="268"/>
      <c r="F2" s="268"/>
      <c r="G2" s="268"/>
      <c r="H2" s="268"/>
      <c r="I2" s="234"/>
      <c r="J2" s="234"/>
    </row>
    <row r="3" spans="1:10" ht="12.75">
      <c r="A3" s="150" t="s">
        <v>68</v>
      </c>
      <c r="B3" s="197"/>
      <c r="C3" s="21"/>
      <c r="D3" s="269" t="s">
        <v>153</v>
      </c>
      <c r="E3" s="268"/>
      <c r="F3" s="184" t="e">
        <f>B3/B5</f>
        <v>#DIV/0!</v>
      </c>
      <c r="G3" s="269" t="s">
        <v>154</v>
      </c>
      <c r="H3" s="268"/>
      <c r="I3" s="234"/>
      <c r="J3" s="234"/>
    </row>
    <row r="4" spans="1:10" ht="12.75">
      <c r="A4" s="201"/>
      <c r="B4" s="127"/>
      <c r="C4" s="21"/>
      <c r="D4" s="268"/>
      <c r="E4" s="268"/>
      <c r="F4" s="268"/>
      <c r="G4" s="268"/>
      <c r="H4" s="268"/>
      <c r="I4" s="234"/>
      <c r="J4" s="234"/>
    </row>
    <row r="5" spans="1:10" ht="12.75">
      <c r="A5" s="201" t="s">
        <v>67</v>
      </c>
      <c r="B5" s="197"/>
      <c r="C5" s="21"/>
      <c r="D5" s="269" t="s">
        <v>155</v>
      </c>
      <c r="E5" s="268"/>
      <c r="F5" s="268"/>
      <c r="G5" s="268"/>
      <c r="H5" s="268"/>
      <c r="I5" s="234"/>
      <c r="J5" s="234"/>
    </row>
    <row r="6" spans="1:10" ht="12.75">
      <c r="A6" s="202"/>
      <c r="B6" s="181"/>
      <c r="C6" s="21"/>
      <c r="D6" s="269" t="s">
        <v>156</v>
      </c>
      <c r="E6" s="268"/>
      <c r="F6" s="255" t="e">
        <f>F3/BasisDaten!E66</f>
        <v>#DIV/0!</v>
      </c>
      <c r="G6" s="269" t="s">
        <v>157</v>
      </c>
      <c r="H6" s="268"/>
      <c r="I6" s="234"/>
      <c r="J6" s="234"/>
    </row>
    <row r="7" spans="1:10" ht="5.25" customHeight="1">
      <c r="A7" s="26"/>
      <c r="B7" s="27"/>
      <c r="C7" s="21"/>
      <c r="D7" s="268"/>
      <c r="E7" s="268"/>
      <c r="F7" s="268"/>
      <c r="G7" s="268"/>
      <c r="H7" s="268"/>
      <c r="I7" s="234"/>
      <c r="J7" s="234"/>
    </row>
    <row r="8" spans="1:10" ht="15" customHeight="1">
      <c r="A8" s="26"/>
      <c r="B8" s="28"/>
      <c r="C8" s="21"/>
      <c r="D8" s="269" t="s">
        <v>158</v>
      </c>
      <c r="E8" s="268"/>
      <c r="F8" s="268"/>
      <c r="G8" s="268"/>
      <c r="H8" s="268"/>
      <c r="I8" s="234"/>
      <c r="J8" s="234"/>
    </row>
    <row r="9" spans="1:10" ht="12.75">
      <c r="A9" s="29"/>
      <c r="B9" s="28"/>
      <c r="C9" s="21"/>
      <c r="D9" s="268"/>
      <c r="E9" s="268"/>
      <c r="F9" s="268"/>
      <c r="G9" s="268"/>
      <c r="H9" s="268"/>
      <c r="I9" s="268"/>
      <c r="J9" s="234"/>
    </row>
    <row r="10" spans="1:10" ht="12.75">
      <c r="A10" s="29"/>
      <c r="B10" s="28"/>
      <c r="C10" s="21"/>
      <c r="D10" s="269" t="s">
        <v>159</v>
      </c>
      <c r="E10" s="268"/>
      <c r="F10" s="268"/>
      <c r="G10" s="268"/>
      <c r="H10" s="268"/>
      <c r="I10" s="268"/>
      <c r="J10" s="234"/>
    </row>
    <row r="11" spans="1:10" ht="12.75">
      <c r="A11" s="29"/>
      <c r="B11" s="28"/>
      <c r="C11" s="21"/>
      <c r="D11" s="269" t="s">
        <v>160</v>
      </c>
      <c r="E11" s="268"/>
      <c r="F11" s="268"/>
      <c r="G11" s="268"/>
      <c r="H11" s="268"/>
      <c r="I11" s="268"/>
      <c r="J11" s="234"/>
    </row>
    <row r="12" spans="1:10" ht="12.75">
      <c r="A12" s="29"/>
      <c r="B12" s="28"/>
      <c r="C12" s="21"/>
      <c r="D12" s="234"/>
      <c r="E12" s="234"/>
      <c r="F12" s="234"/>
      <c r="G12" s="234"/>
      <c r="H12" s="234"/>
      <c r="I12" s="234"/>
      <c r="J12" s="234"/>
    </row>
    <row r="13" spans="1:10" ht="12.75">
      <c r="A13" s="30"/>
      <c r="B13" s="28"/>
      <c r="C13" s="21"/>
      <c r="D13" s="234"/>
      <c r="E13" s="234"/>
      <c r="F13" s="234"/>
      <c r="G13" s="234"/>
      <c r="H13" s="234"/>
      <c r="I13" s="234"/>
      <c r="J13" s="234"/>
    </row>
    <row r="14" spans="1:10" ht="12.75">
      <c r="A14" s="31"/>
      <c r="B14" s="28"/>
      <c r="C14" s="21"/>
      <c r="D14" s="234"/>
      <c r="E14" s="234"/>
      <c r="F14" s="234"/>
      <c r="G14" s="234"/>
      <c r="H14" s="234"/>
      <c r="I14" s="234"/>
      <c r="J14" s="234"/>
    </row>
    <row r="15" spans="1:9" ht="12.75">
      <c r="A15" s="31"/>
      <c r="B15" s="28"/>
      <c r="C15" s="21"/>
      <c r="D15" s="21"/>
      <c r="E15" s="21"/>
      <c r="F15" s="21"/>
      <c r="G15" s="21"/>
      <c r="H15" s="21"/>
      <c r="I15" s="21"/>
    </row>
    <row r="16" spans="1:2" ht="12.75">
      <c r="A16" s="13"/>
      <c r="B16" s="1"/>
    </row>
    <row r="17" spans="1:2" ht="12.75">
      <c r="A17" s="13"/>
      <c r="B17" s="1"/>
    </row>
    <row r="18" spans="1:2" ht="12.75">
      <c r="A18" s="13"/>
      <c r="B18" s="1"/>
    </row>
    <row r="19" spans="1:2" ht="12.75">
      <c r="A19" s="13"/>
      <c r="B19" s="1"/>
    </row>
    <row r="20" spans="1:2" ht="12.75">
      <c r="A20" s="13"/>
      <c r="B20" s="1"/>
    </row>
    <row r="21" spans="1:2" ht="12.75">
      <c r="A21" s="13"/>
      <c r="B21" s="1"/>
    </row>
    <row r="22" spans="1:2" ht="12.75">
      <c r="A22" s="11"/>
      <c r="B22" s="1"/>
    </row>
    <row r="23" spans="1:2" ht="12.75">
      <c r="A23" s="13"/>
      <c r="B23" s="1"/>
    </row>
    <row r="24" spans="1:2" ht="12.75">
      <c r="A24" s="13"/>
      <c r="B24" s="1"/>
    </row>
    <row r="25" spans="1:2" ht="12.75">
      <c r="A25" s="13"/>
      <c r="B25" s="1"/>
    </row>
    <row r="26" spans="1:2" ht="12.75">
      <c r="A26" s="13"/>
      <c r="B26" s="1"/>
    </row>
    <row r="27" spans="1:2" ht="12.75">
      <c r="A27" s="13"/>
      <c r="B27" s="1"/>
    </row>
    <row r="28" spans="1:2" ht="12.75">
      <c r="A28" s="13"/>
      <c r="B28" s="1"/>
    </row>
    <row r="29" spans="1:2" ht="12.75">
      <c r="A29" s="13"/>
      <c r="B29" s="1"/>
    </row>
    <row r="30" spans="1:2" ht="12.75">
      <c r="A30" s="13"/>
      <c r="B30" s="1"/>
    </row>
    <row r="31" spans="1:2" ht="12.75">
      <c r="A31" s="11"/>
      <c r="B31" s="3"/>
    </row>
    <row r="32" spans="1:2" ht="12.75">
      <c r="A32" s="3"/>
      <c r="B32" s="3"/>
    </row>
    <row r="33" spans="1:2" ht="12.75">
      <c r="A33" s="12"/>
      <c r="B33" s="3"/>
    </row>
    <row r="34" spans="1:2" ht="12.75">
      <c r="A34" s="12"/>
      <c r="B34" s="3"/>
    </row>
    <row r="35" spans="1:2" ht="12.75">
      <c r="A35" s="3"/>
      <c r="B35" s="3"/>
    </row>
    <row r="36" spans="1:2" ht="12.75">
      <c r="A36" s="12"/>
      <c r="B36" s="3"/>
    </row>
    <row r="37" spans="1:2" ht="12.75">
      <c r="A37" s="13"/>
      <c r="B37" s="3"/>
    </row>
    <row r="38" spans="1:2" ht="12.75">
      <c r="A38" s="12"/>
      <c r="B38" s="3"/>
    </row>
    <row r="39" spans="1:2" ht="12.75">
      <c r="A39" s="12"/>
      <c r="B39" s="3"/>
    </row>
    <row r="40" spans="1:2" ht="12.75">
      <c r="A40" s="12"/>
      <c r="B40" s="3"/>
    </row>
    <row r="41" spans="1:2" ht="12.75">
      <c r="A41" s="12"/>
      <c r="B41" s="3"/>
    </row>
    <row r="42" spans="1:2" ht="12.75">
      <c r="A42" s="12"/>
      <c r="B42" s="3"/>
    </row>
    <row r="43" spans="1:2" ht="12.75">
      <c r="A43" s="13"/>
      <c r="B43" s="3"/>
    </row>
    <row r="44" spans="1:2" ht="12.75">
      <c r="A44" s="12"/>
      <c r="B44" s="3"/>
    </row>
    <row r="45" spans="1:2" ht="12.75">
      <c r="A45" s="12"/>
      <c r="B45" s="3"/>
    </row>
    <row r="46" spans="1:2" ht="12.75">
      <c r="A46" s="13"/>
      <c r="B46" s="3"/>
    </row>
    <row r="47" spans="1:2" ht="12.75">
      <c r="A47" s="12"/>
      <c r="B47" s="3"/>
    </row>
    <row r="48" spans="1:2" ht="12.75">
      <c r="A48" s="12"/>
      <c r="B48" s="3"/>
    </row>
    <row r="49" spans="1:2" ht="12.75">
      <c r="A49" s="12"/>
      <c r="B49" s="3"/>
    </row>
    <row r="50" spans="1:2" ht="12.75">
      <c r="A50" s="12"/>
      <c r="B50" s="3"/>
    </row>
    <row r="51" spans="1:2" ht="12.75">
      <c r="A51" s="13"/>
      <c r="B51" s="3"/>
    </row>
    <row r="52" spans="1:2" ht="12.75">
      <c r="A52" s="12"/>
      <c r="B52" s="3"/>
    </row>
    <row r="53" spans="1:2" ht="12.75">
      <c r="A53" s="12"/>
      <c r="B53" s="3"/>
    </row>
    <row r="54" spans="1:2" ht="12.75">
      <c r="A54" s="13"/>
      <c r="B54" s="3"/>
    </row>
    <row r="55" spans="1:2" ht="12.75">
      <c r="A55" s="12"/>
      <c r="B55" s="3"/>
    </row>
    <row r="56" spans="1:2" ht="12.75">
      <c r="A56" s="13"/>
      <c r="B56" s="3"/>
    </row>
    <row r="57" spans="1:2" ht="12.75">
      <c r="A57" s="12"/>
      <c r="B57" s="3"/>
    </row>
    <row r="58" spans="1:2" ht="12.75">
      <c r="A58" s="12"/>
      <c r="B58" s="3"/>
    </row>
    <row r="59" spans="1:2" ht="12.75">
      <c r="A59" s="12"/>
      <c r="B59" s="3"/>
    </row>
    <row r="60" spans="1:2" ht="12.75">
      <c r="A60" s="12"/>
      <c r="B60" s="3"/>
    </row>
    <row r="61" spans="1:2" ht="12.75">
      <c r="A61" s="13"/>
      <c r="B61" s="3"/>
    </row>
    <row r="62" spans="1:2" ht="12.75">
      <c r="A62" s="12"/>
      <c r="B62" s="3"/>
    </row>
    <row r="63" spans="1:2" ht="12.75">
      <c r="A63" s="12"/>
      <c r="B63" s="3"/>
    </row>
    <row r="64" spans="1:2" ht="12.75">
      <c r="A64" s="12"/>
      <c r="B64" s="3"/>
    </row>
    <row r="65" spans="1:2" ht="12.75">
      <c r="A65" s="12"/>
      <c r="B65" s="3"/>
    </row>
    <row r="66" spans="1:2" ht="12.75">
      <c r="A66" s="3"/>
      <c r="B66" s="3"/>
    </row>
    <row r="67" spans="1:2" ht="12.75">
      <c r="A67" s="5"/>
      <c r="B67" s="3"/>
    </row>
    <row r="68" spans="1:2" ht="12.75">
      <c r="A68" s="5"/>
      <c r="B68" s="3"/>
    </row>
    <row r="69" spans="1:2" ht="12.75">
      <c r="A69" s="3"/>
      <c r="B69" s="1"/>
    </row>
    <row r="70" spans="1:2" ht="12.75">
      <c r="A70" s="3"/>
      <c r="B70" s="1"/>
    </row>
    <row r="71" spans="1:2" ht="12.75">
      <c r="A71" s="3"/>
      <c r="B71" s="1"/>
    </row>
    <row r="72" spans="1:2" ht="12.75">
      <c r="A72" s="3"/>
      <c r="B72" s="1"/>
    </row>
    <row r="73" spans="1:2" ht="12.75">
      <c r="A73" s="3"/>
      <c r="B73" s="1"/>
    </row>
    <row r="74" spans="1:2" ht="12.75">
      <c r="A74" s="3"/>
      <c r="B74" s="1"/>
    </row>
    <row r="75" spans="1:2" ht="12.75">
      <c r="A75" s="3"/>
      <c r="B75" s="1"/>
    </row>
    <row r="76" spans="1:2" ht="12.75">
      <c r="A76" s="3"/>
      <c r="B76" s="1"/>
    </row>
    <row r="77" spans="1:2" ht="12.75">
      <c r="A77" s="3"/>
      <c r="B77" s="1"/>
    </row>
    <row r="78" spans="1:2" ht="12.75">
      <c r="A78" s="3"/>
      <c r="B78" s="1"/>
    </row>
    <row r="79" spans="1:2" ht="12.75">
      <c r="A79" s="3"/>
      <c r="B79" s="1"/>
    </row>
    <row r="80" spans="1:2" ht="12.75">
      <c r="A80" s="3"/>
      <c r="B80" s="1"/>
    </row>
    <row r="81" spans="1:2" ht="12.75">
      <c r="A81" s="3"/>
      <c r="B81" s="1"/>
    </row>
    <row r="82" spans="1:2" ht="12.75">
      <c r="A82" s="3"/>
      <c r="B82" s="1"/>
    </row>
    <row r="83" spans="1:2" ht="12.75">
      <c r="A83" s="3"/>
      <c r="B83" s="1"/>
    </row>
    <row r="84" spans="1:2" ht="12.75">
      <c r="A84" s="3"/>
      <c r="B84" s="1"/>
    </row>
    <row r="85" spans="1:2" ht="12.75">
      <c r="A85" s="3"/>
      <c r="B85" s="1"/>
    </row>
    <row r="86" spans="1:2" ht="12.75">
      <c r="A86" s="3"/>
      <c r="B86" s="1"/>
    </row>
    <row r="87" spans="1:2" ht="12.75">
      <c r="A87" s="3"/>
      <c r="B87" s="1"/>
    </row>
    <row r="88" spans="1:2" ht="12.75">
      <c r="A88" s="3"/>
      <c r="B88" s="1"/>
    </row>
    <row r="89" spans="1:2" ht="12.75">
      <c r="A89" s="3"/>
      <c r="B89" s="1"/>
    </row>
    <row r="90" spans="1:2" ht="12.75">
      <c r="A90" s="3"/>
      <c r="B90" s="1"/>
    </row>
    <row r="91" spans="1:2" ht="12.75">
      <c r="A91" s="3"/>
      <c r="B91" s="1"/>
    </row>
    <row r="92" spans="1:2" ht="12.75">
      <c r="A92" s="3"/>
      <c r="B92" s="1"/>
    </row>
    <row r="93" spans="1:2" ht="12.75">
      <c r="A93" s="3"/>
      <c r="B93" s="1"/>
    </row>
    <row r="94" spans="1:2" ht="12.75">
      <c r="A94" s="3"/>
      <c r="B94" s="1"/>
    </row>
    <row r="95" spans="1:2" ht="12.75">
      <c r="A95" s="3"/>
      <c r="B95" s="1"/>
    </row>
    <row r="96" spans="1:2" ht="12.75">
      <c r="A96" s="3"/>
      <c r="B96" s="1"/>
    </row>
    <row r="97" spans="1:2" ht="12.75">
      <c r="A97" s="3"/>
      <c r="B97" s="1"/>
    </row>
    <row r="98" spans="1:2" ht="12.75">
      <c r="A98" s="3"/>
      <c r="B98" s="1"/>
    </row>
    <row r="99" spans="1:2" ht="12.75">
      <c r="A99" s="3"/>
      <c r="B99" s="1"/>
    </row>
    <row r="100" spans="1:2" ht="12.75">
      <c r="A100" s="3"/>
      <c r="B100" s="1"/>
    </row>
    <row r="101" spans="1:2" ht="12.75">
      <c r="A101" s="3"/>
      <c r="B101" s="1"/>
    </row>
    <row r="102" spans="1:2" ht="12.75">
      <c r="A102" s="3"/>
      <c r="B102" s="1"/>
    </row>
    <row r="103" spans="1:2" ht="12.75">
      <c r="A103" s="3"/>
      <c r="B103" s="1"/>
    </row>
    <row r="104" spans="1:2" ht="12.75">
      <c r="A104" s="3"/>
      <c r="B104" s="1"/>
    </row>
    <row r="105" spans="1:2" ht="12.75">
      <c r="A105" s="3"/>
      <c r="B105" s="1"/>
    </row>
    <row r="106" spans="1:2" ht="12.75">
      <c r="A106" s="3"/>
      <c r="B106" s="1"/>
    </row>
    <row r="107" spans="1:2" ht="12.75">
      <c r="A107" s="3"/>
      <c r="B107" s="1"/>
    </row>
    <row r="108" spans="1:2" ht="12.75">
      <c r="A108" s="3"/>
      <c r="B108" s="1"/>
    </row>
    <row r="109" spans="1:2" ht="12.75">
      <c r="A109" s="3"/>
      <c r="B109" s="1"/>
    </row>
    <row r="110" spans="1:2" ht="12.75">
      <c r="A110" s="3"/>
      <c r="B110" s="1"/>
    </row>
    <row r="111" spans="1:2" ht="12.75">
      <c r="A111" s="3"/>
      <c r="B111" s="1"/>
    </row>
    <row r="112" spans="1:2" ht="12.75">
      <c r="A112" s="3"/>
      <c r="B112" s="1"/>
    </row>
    <row r="113" spans="1:2" ht="12.75">
      <c r="A113" s="3"/>
      <c r="B113" s="1"/>
    </row>
    <row r="114" spans="1:2" ht="12.75">
      <c r="A114" s="3"/>
      <c r="B114" s="1"/>
    </row>
    <row r="115" spans="1:2" ht="12.75">
      <c r="A115" s="3"/>
      <c r="B115" s="1"/>
    </row>
    <row r="116" spans="1:2" ht="12.75">
      <c r="A116" s="3"/>
      <c r="B116" s="1"/>
    </row>
    <row r="117" spans="1:2" ht="12.75">
      <c r="A117" s="3"/>
      <c r="B117" s="1"/>
    </row>
    <row r="118" spans="1:2" ht="12.75">
      <c r="A118" s="3"/>
      <c r="B118" s="1"/>
    </row>
    <row r="119" spans="1:2" ht="12.75">
      <c r="A119" s="3"/>
      <c r="B119" s="1"/>
    </row>
    <row r="120" spans="1:2" ht="12.75">
      <c r="A120" s="3"/>
      <c r="B120" s="1"/>
    </row>
    <row r="121" spans="1:2" ht="12.75">
      <c r="A121" s="3"/>
      <c r="B121" s="1"/>
    </row>
    <row r="122" spans="1:2" ht="12.75">
      <c r="A122" s="3"/>
      <c r="B122" s="1"/>
    </row>
    <row r="123" spans="1:2" ht="12.75">
      <c r="A123" s="3"/>
      <c r="B123" s="1"/>
    </row>
    <row r="124" spans="1:2" ht="12.75">
      <c r="A124" s="3"/>
      <c r="B124" s="1"/>
    </row>
    <row r="125" spans="1:2" ht="12.75">
      <c r="A125" s="3"/>
      <c r="B125" s="1"/>
    </row>
    <row r="126" spans="1:2" ht="12.75">
      <c r="A126" s="3"/>
      <c r="B126" s="1"/>
    </row>
    <row r="127" spans="1:2" ht="12.75">
      <c r="A127" s="3"/>
      <c r="B127" s="1"/>
    </row>
    <row r="128" spans="1:2" ht="12.75">
      <c r="A128" s="3"/>
      <c r="B128" s="1"/>
    </row>
    <row r="129" spans="1:2" ht="12.75">
      <c r="A129" s="3"/>
      <c r="B129" s="1"/>
    </row>
    <row r="130" spans="1:2" ht="12.75">
      <c r="A130" s="3"/>
      <c r="B130" s="1"/>
    </row>
    <row r="131" spans="1:2" ht="12.75">
      <c r="A131" s="3"/>
      <c r="B131" s="1"/>
    </row>
    <row r="132" spans="1:2" ht="12.75">
      <c r="A132" s="3"/>
      <c r="B132" s="1"/>
    </row>
    <row r="133" spans="1:2" ht="12.75">
      <c r="A133" s="3"/>
      <c r="B133" s="1"/>
    </row>
    <row r="134" spans="1:2" ht="12.75">
      <c r="A134" s="3"/>
      <c r="B134" s="1"/>
    </row>
    <row r="135" spans="1:2" ht="12.75">
      <c r="A135" s="3"/>
      <c r="B135" s="1"/>
    </row>
    <row r="136" spans="1:2" ht="12.75">
      <c r="A136" s="3"/>
      <c r="B136" s="1"/>
    </row>
    <row r="137" spans="1:2" ht="12.75">
      <c r="A137" s="3"/>
      <c r="B137" s="1"/>
    </row>
    <row r="138" spans="1:2" ht="12.75">
      <c r="A138" s="3"/>
      <c r="B138" s="1"/>
    </row>
    <row r="139" spans="1:2" ht="12.75">
      <c r="A139" s="3"/>
      <c r="B139" s="1"/>
    </row>
    <row r="140" spans="1:2" ht="12.75">
      <c r="A140" s="3"/>
      <c r="B140" s="1"/>
    </row>
    <row r="141" spans="1:2" ht="12.75">
      <c r="A141" s="3"/>
      <c r="B141" s="1"/>
    </row>
    <row r="142" spans="1:2" ht="12.75">
      <c r="A142" s="3"/>
      <c r="B142" s="1"/>
    </row>
    <row r="143" spans="1:2" ht="12.75">
      <c r="A143" s="3"/>
      <c r="B143" s="1"/>
    </row>
    <row r="144" spans="1:2" ht="12.75">
      <c r="A144" s="3"/>
      <c r="B144" s="1"/>
    </row>
    <row r="145" spans="1:2" ht="12.75">
      <c r="A145" s="3"/>
      <c r="B145" s="1"/>
    </row>
    <row r="146" spans="1:2" ht="12.75">
      <c r="A146" s="3"/>
      <c r="B146" s="1"/>
    </row>
    <row r="147" spans="1:2" ht="12.75">
      <c r="A147" s="3"/>
      <c r="B147" s="1"/>
    </row>
    <row r="148" spans="1:2" ht="12.75">
      <c r="A148" s="3"/>
      <c r="B148" s="1"/>
    </row>
    <row r="149" spans="1:2" ht="12.75">
      <c r="A149" s="3"/>
      <c r="B149" s="1"/>
    </row>
    <row r="150" spans="1:2" ht="12.75">
      <c r="A150" s="3"/>
      <c r="B150" s="1"/>
    </row>
    <row r="151" spans="1:2" ht="12.75">
      <c r="A151" s="3"/>
      <c r="B151" s="1"/>
    </row>
    <row r="152" spans="1:2" ht="12.75">
      <c r="A152" s="3"/>
      <c r="B152" s="1"/>
    </row>
    <row r="153" spans="1:2" ht="12.75">
      <c r="A153" s="3"/>
      <c r="B153" s="1"/>
    </row>
    <row r="154" spans="1:2" ht="12.75">
      <c r="A154" s="3"/>
      <c r="B154" s="1"/>
    </row>
    <row r="155" spans="1:2" ht="12.75">
      <c r="A155" s="3"/>
      <c r="B155" s="1"/>
    </row>
    <row r="156" spans="1:2" ht="12.75">
      <c r="A156" s="3"/>
      <c r="B156" s="1"/>
    </row>
    <row r="157" spans="1:2" ht="12.75">
      <c r="A157" s="3"/>
      <c r="B157" s="1"/>
    </row>
    <row r="158" spans="1:2" ht="12.75">
      <c r="A158" s="3"/>
      <c r="B158" s="1"/>
    </row>
    <row r="159" spans="1:2" ht="12.75">
      <c r="A159" s="3"/>
      <c r="B159" s="1"/>
    </row>
    <row r="160" spans="1:2" ht="12.75">
      <c r="A160" s="3"/>
      <c r="B160" s="1"/>
    </row>
    <row r="161" spans="1:2" ht="12.75">
      <c r="A161" s="3"/>
      <c r="B161" s="1"/>
    </row>
    <row r="162" spans="1:2" ht="12.75">
      <c r="A162" s="3"/>
      <c r="B162" s="1"/>
    </row>
    <row r="163" spans="1:2" ht="12.75">
      <c r="A163" s="3"/>
      <c r="B163" s="1"/>
    </row>
    <row r="164" spans="1:2" ht="12.75">
      <c r="A164" s="3"/>
      <c r="B164" s="1"/>
    </row>
    <row r="165" spans="1:2" ht="12.75">
      <c r="A165" s="3"/>
      <c r="B165" s="1"/>
    </row>
    <row r="166" spans="1:2" ht="12.75">
      <c r="A166" s="3"/>
      <c r="B166" s="1"/>
    </row>
    <row r="167" spans="1:2" ht="12.75">
      <c r="A167" s="3"/>
      <c r="B167" s="1"/>
    </row>
    <row r="168" spans="1:2" ht="12.75">
      <c r="A168" s="3"/>
      <c r="B168" s="1"/>
    </row>
    <row r="169" spans="1:2" ht="12.75">
      <c r="A169" s="3"/>
      <c r="B169" s="1"/>
    </row>
    <row r="170" spans="1:2" ht="12.75">
      <c r="A170" s="3"/>
      <c r="B170" s="1"/>
    </row>
    <row r="171" spans="1:2" ht="12.75">
      <c r="A171" s="3"/>
      <c r="B171" s="1"/>
    </row>
    <row r="172" spans="1:2" ht="12.75">
      <c r="A172" s="3"/>
      <c r="B172" s="1"/>
    </row>
    <row r="173" spans="1:2" ht="12.75">
      <c r="A173" s="3"/>
      <c r="B173" s="1"/>
    </row>
    <row r="174" spans="1:2" ht="12.75">
      <c r="A174" s="3"/>
      <c r="B174" s="1"/>
    </row>
    <row r="175" spans="1:2" ht="12.75">
      <c r="A175" s="3"/>
      <c r="B175" s="1"/>
    </row>
    <row r="176" spans="1:2" ht="12.75">
      <c r="A176" s="3"/>
      <c r="B176" s="1"/>
    </row>
    <row r="177" spans="1:2" ht="12.75">
      <c r="A177" s="3"/>
      <c r="B177" s="1"/>
    </row>
    <row r="178" spans="1:2" ht="12.75">
      <c r="A178" s="3"/>
      <c r="B178" s="1"/>
    </row>
    <row r="179" spans="1:2" ht="12.75">
      <c r="A179" s="3"/>
      <c r="B179" s="1"/>
    </row>
    <row r="180" spans="1:2" ht="12.75">
      <c r="A180" s="3"/>
      <c r="B180" s="1"/>
    </row>
    <row r="181" spans="1:2" ht="12.75">
      <c r="A181" s="3"/>
      <c r="B181" s="1"/>
    </row>
    <row r="182" spans="1:2" ht="12.75">
      <c r="A182" s="3"/>
      <c r="B182" s="1"/>
    </row>
    <row r="183" spans="1:2" ht="12.75">
      <c r="A183" s="3"/>
      <c r="B183" s="1"/>
    </row>
    <row r="184" spans="1:2" ht="12.75">
      <c r="A184" s="3"/>
      <c r="B184" s="1"/>
    </row>
    <row r="185" spans="1:2" ht="12.75">
      <c r="A185" s="3"/>
      <c r="B185" s="1"/>
    </row>
    <row r="186" spans="1:2" ht="12.75">
      <c r="A186" s="3"/>
      <c r="B186" s="1"/>
    </row>
    <row r="187" spans="1:2" ht="12.75">
      <c r="A187" s="3"/>
      <c r="B187" s="1"/>
    </row>
    <row r="188" spans="1:2" ht="12.75">
      <c r="A188" s="3"/>
      <c r="B188" s="1"/>
    </row>
    <row r="189" spans="1:2" ht="12.75">
      <c r="A189" s="3"/>
      <c r="B189" s="1"/>
    </row>
    <row r="190" spans="1:2" ht="12.75">
      <c r="A190" s="3"/>
      <c r="B190" s="1"/>
    </row>
    <row r="191" spans="1:2" ht="12.75">
      <c r="A191" s="3"/>
      <c r="B191" s="1"/>
    </row>
    <row r="192" spans="1:2" ht="12.75">
      <c r="A192" s="3"/>
      <c r="B192" s="1"/>
    </row>
    <row r="193" spans="1:2" ht="12.75">
      <c r="A193" s="3"/>
      <c r="B193" s="1"/>
    </row>
    <row r="194" spans="1:2" ht="12.75">
      <c r="A194" s="3"/>
      <c r="B194" s="1"/>
    </row>
    <row r="195" spans="1:2" ht="12.75">
      <c r="A195" s="3"/>
      <c r="B195" s="1"/>
    </row>
    <row r="196" spans="1:2" ht="12.75">
      <c r="A196" s="3"/>
      <c r="B196" s="1"/>
    </row>
    <row r="197" spans="1:2" ht="12.75">
      <c r="A197" s="3"/>
      <c r="B197" s="1"/>
    </row>
    <row r="198" spans="1:2" ht="12.75">
      <c r="A198" s="3"/>
      <c r="B198" s="1"/>
    </row>
    <row r="199" spans="1:2" ht="12.75">
      <c r="A199" s="3"/>
      <c r="B199" s="1"/>
    </row>
    <row r="200" spans="1:2" ht="12.75">
      <c r="A200" s="3"/>
      <c r="B200" s="1"/>
    </row>
    <row r="201" spans="1:2" ht="12.75">
      <c r="A201" s="3"/>
      <c r="B201" s="1"/>
    </row>
    <row r="202" spans="1:2" ht="12.75">
      <c r="A202" s="3"/>
      <c r="B202" s="1"/>
    </row>
    <row r="203" spans="1:2" ht="12.75">
      <c r="A203" s="3"/>
      <c r="B203" s="1"/>
    </row>
    <row r="204" spans="1:2" ht="12.75">
      <c r="A204" s="3"/>
      <c r="B204" s="1"/>
    </row>
    <row r="205" spans="1:2" ht="12.75">
      <c r="A205" s="3"/>
      <c r="B205" s="1"/>
    </row>
    <row r="206" spans="1:2" ht="12.75">
      <c r="A206" s="3"/>
      <c r="B206" s="1"/>
    </row>
    <row r="207" spans="1:2" ht="12.75">
      <c r="A207" s="3"/>
      <c r="B207" s="1"/>
    </row>
    <row r="208" spans="1:2" ht="12.75">
      <c r="A208" s="3"/>
      <c r="B208" s="1"/>
    </row>
    <row r="209" spans="1:2" ht="12.75">
      <c r="A209" s="3"/>
      <c r="B209" s="1"/>
    </row>
    <row r="210" spans="1:2" ht="12.75">
      <c r="A210" s="3"/>
      <c r="B210" s="1"/>
    </row>
    <row r="211" spans="1:2" ht="12.75">
      <c r="A211" s="3"/>
      <c r="B211" s="1"/>
    </row>
    <row r="212" spans="1:2" ht="12.75">
      <c r="A212" s="3"/>
      <c r="B212" s="1"/>
    </row>
    <row r="213" spans="1:2" ht="12.75">
      <c r="A213" s="3"/>
      <c r="B213" s="1"/>
    </row>
    <row r="214" spans="1:2" ht="12.75">
      <c r="A214" s="3"/>
      <c r="B214" s="1"/>
    </row>
    <row r="215" spans="1:2" ht="12.75">
      <c r="A215" s="3"/>
      <c r="B215" s="1"/>
    </row>
    <row r="216" spans="1:2" ht="12.75">
      <c r="A216" s="3"/>
      <c r="B216" s="1"/>
    </row>
    <row r="217" spans="1:2" ht="12.75">
      <c r="A217" s="3"/>
      <c r="B217" s="1"/>
    </row>
    <row r="218" spans="1:2" ht="12.75">
      <c r="A218" s="3"/>
      <c r="B218" s="1"/>
    </row>
    <row r="219" spans="1:2" ht="12.75">
      <c r="A219" s="3"/>
      <c r="B219" s="1"/>
    </row>
    <row r="220" spans="1:2" ht="12.75">
      <c r="A220" s="3"/>
      <c r="B220" s="1"/>
    </row>
    <row r="221" spans="1:2" ht="12.75">
      <c r="A221" s="3"/>
      <c r="B221" s="1"/>
    </row>
    <row r="222" spans="1:2" ht="12.75">
      <c r="A222" s="3"/>
      <c r="B222" s="1"/>
    </row>
    <row r="223" spans="1:2" ht="12.75">
      <c r="A223" s="3"/>
      <c r="B223" s="1"/>
    </row>
    <row r="224" spans="1:2" ht="12.75">
      <c r="A224" s="3"/>
      <c r="B224" s="1"/>
    </row>
    <row r="225" spans="1:2" ht="12.75">
      <c r="A225" s="3"/>
      <c r="B225" s="1"/>
    </row>
    <row r="226" spans="1:2" ht="12.75">
      <c r="A226" s="3"/>
      <c r="B226" s="1"/>
    </row>
    <row r="227" spans="1:2" ht="12.75">
      <c r="A227" s="3"/>
      <c r="B227" s="1"/>
    </row>
    <row r="228" spans="1:2" ht="12.75">
      <c r="A228" s="3"/>
      <c r="B228" s="1"/>
    </row>
    <row r="229" spans="1:2" ht="12.75">
      <c r="A229" s="3"/>
      <c r="B229" s="1"/>
    </row>
    <row r="230" spans="1:2" ht="12.75">
      <c r="A230" s="3"/>
      <c r="B230" s="1"/>
    </row>
    <row r="231" spans="1:2" ht="12.75">
      <c r="A231" s="3"/>
      <c r="B231" s="1"/>
    </row>
    <row r="232" spans="1:2" ht="12.75">
      <c r="A232" s="3"/>
      <c r="B232" s="1"/>
    </row>
    <row r="233" spans="1:2" ht="12.75">
      <c r="A233" s="3"/>
      <c r="B233" s="1"/>
    </row>
    <row r="234" spans="1:2" ht="12.75">
      <c r="A234" s="3"/>
      <c r="B234" s="1"/>
    </row>
    <row r="235" spans="1:2" ht="12.75">
      <c r="A235" s="3"/>
      <c r="B235" s="1"/>
    </row>
    <row r="236" spans="1:2" ht="12.75">
      <c r="A236" s="3"/>
      <c r="B236" s="1"/>
    </row>
    <row r="237" spans="1:2" ht="12.75">
      <c r="A237" s="3"/>
      <c r="B237" s="1"/>
    </row>
    <row r="238" spans="1:2" ht="12.75">
      <c r="A238" s="3"/>
      <c r="B238" s="1"/>
    </row>
    <row r="239" spans="1:2" ht="12.75">
      <c r="A239" s="3"/>
      <c r="B239" s="1"/>
    </row>
    <row r="240" spans="1:2" ht="12.75">
      <c r="A240" s="3"/>
      <c r="B240" s="1"/>
    </row>
    <row r="241" spans="1:2" ht="12.75">
      <c r="A241" s="3"/>
      <c r="B241" s="1"/>
    </row>
    <row r="242" spans="1:2" ht="12.75">
      <c r="A242" s="3"/>
      <c r="B242" s="1"/>
    </row>
    <row r="243" spans="1:2" ht="12.75">
      <c r="A243" s="3"/>
      <c r="B243" s="1"/>
    </row>
    <row r="244" spans="1:2" ht="12.75">
      <c r="A244" s="3"/>
      <c r="B244" s="1"/>
    </row>
    <row r="245" spans="1:2" ht="12.75">
      <c r="A245" s="3"/>
      <c r="B245" s="1"/>
    </row>
    <row r="246" spans="1:2" ht="12.75">
      <c r="A246" s="3"/>
      <c r="B246" s="1"/>
    </row>
    <row r="247" spans="1:2" ht="12.75">
      <c r="A247" s="3"/>
      <c r="B247" s="1"/>
    </row>
    <row r="248" spans="1:2" ht="12.75">
      <c r="A248" s="3"/>
      <c r="B248" s="1"/>
    </row>
    <row r="249" spans="1:2" ht="12.75">
      <c r="A249" s="3"/>
      <c r="B249" s="1"/>
    </row>
    <row r="250" spans="1:2" ht="12.75">
      <c r="A250" s="3"/>
      <c r="B250" s="1"/>
    </row>
    <row r="251" spans="1:2" ht="12.75">
      <c r="A251" s="3"/>
      <c r="B251" s="1"/>
    </row>
    <row r="252" spans="1:2" ht="12.75">
      <c r="A252" s="3"/>
      <c r="B252" s="1"/>
    </row>
    <row r="253" spans="1:2" ht="12.75">
      <c r="A253" s="3"/>
      <c r="B253" s="1"/>
    </row>
    <row r="254" spans="1:2" ht="12.75">
      <c r="A254" s="3"/>
      <c r="B254" s="1"/>
    </row>
    <row r="255" spans="1:2" ht="12.75">
      <c r="A255" s="3"/>
      <c r="B255" s="1"/>
    </row>
    <row r="256" spans="1:2" ht="12.75">
      <c r="A256" s="3"/>
      <c r="B256" s="1"/>
    </row>
    <row r="257" spans="1:2" ht="12.75">
      <c r="A257" s="3"/>
      <c r="B257" s="1"/>
    </row>
    <row r="258" spans="1:2" ht="12.75">
      <c r="A258" s="3"/>
      <c r="B258" s="1"/>
    </row>
    <row r="259" spans="1:2" ht="12.75">
      <c r="A259" s="3"/>
      <c r="B259" s="1"/>
    </row>
    <row r="260" spans="1:2" ht="12.75">
      <c r="A260" s="3"/>
      <c r="B260" s="1"/>
    </row>
    <row r="261" spans="1:2" ht="12.75">
      <c r="A261" s="3"/>
      <c r="B261" s="1"/>
    </row>
    <row r="262" spans="1:2" ht="12.75">
      <c r="A262" s="3"/>
      <c r="B262" s="1"/>
    </row>
    <row r="263" spans="1:2" ht="12.75">
      <c r="A263" s="3"/>
      <c r="B263" s="1"/>
    </row>
    <row r="264" spans="1:2" ht="12.75">
      <c r="A264" s="3"/>
      <c r="B264" s="1"/>
    </row>
    <row r="265" spans="1:2" ht="12.75">
      <c r="A265" s="3"/>
      <c r="B265" s="1"/>
    </row>
    <row r="266" spans="1:2" ht="12.75">
      <c r="A266" s="3"/>
      <c r="B266" s="1"/>
    </row>
    <row r="267" spans="1:2" ht="12.75">
      <c r="A267" s="3"/>
      <c r="B267" s="1"/>
    </row>
    <row r="268" spans="1:2" ht="12.75">
      <c r="A268" s="3"/>
      <c r="B268" s="1"/>
    </row>
    <row r="269" spans="1:2" ht="12.75">
      <c r="A269" s="3"/>
      <c r="B269" s="1"/>
    </row>
    <row r="270" spans="1:2" ht="12.75">
      <c r="A270" s="3"/>
      <c r="B270" s="1"/>
    </row>
    <row r="271" spans="1:2" ht="12.75">
      <c r="A271" s="3"/>
      <c r="B271" s="1"/>
    </row>
    <row r="272" spans="1:2" ht="12.75">
      <c r="A272" s="3"/>
      <c r="B272" s="1"/>
    </row>
    <row r="273" spans="1:2" ht="12.75">
      <c r="A273" s="3"/>
      <c r="B273" s="1"/>
    </row>
    <row r="274" spans="1:2" ht="12.75">
      <c r="A274" s="3"/>
      <c r="B274" s="1"/>
    </row>
    <row r="275" spans="1:2" ht="12.75">
      <c r="A275" s="3"/>
      <c r="B275" s="1"/>
    </row>
    <row r="276" spans="1:2" ht="12.75">
      <c r="A276" s="3"/>
      <c r="B276" s="1"/>
    </row>
    <row r="277" spans="1:2" ht="12.75">
      <c r="A277" s="3"/>
      <c r="B277" s="1"/>
    </row>
    <row r="278" spans="1:2" ht="12.75">
      <c r="A278" s="3"/>
      <c r="B278" s="1"/>
    </row>
    <row r="279" spans="1:2" ht="12.75">
      <c r="A279" s="3"/>
      <c r="B279" s="1"/>
    </row>
    <row r="280" spans="1:2" ht="12.75">
      <c r="A280" s="3"/>
      <c r="B280" s="1"/>
    </row>
    <row r="281" spans="1:2" ht="12.75">
      <c r="A281" s="3"/>
      <c r="B281" s="1"/>
    </row>
    <row r="282" spans="1:2" ht="12.75">
      <c r="A282" s="3"/>
      <c r="B282" s="1"/>
    </row>
    <row r="283" spans="1:2" ht="12.75">
      <c r="A283" s="3"/>
      <c r="B283" s="1"/>
    </row>
    <row r="284" spans="1:2" ht="12.75">
      <c r="A284" s="3"/>
      <c r="B284" s="1"/>
    </row>
    <row r="285" spans="1:2" ht="12.75">
      <c r="A285" s="3"/>
      <c r="B285" s="1"/>
    </row>
    <row r="286" spans="1:2" ht="12.75">
      <c r="A286" s="3"/>
      <c r="B286" s="1"/>
    </row>
    <row r="287" spans="1:2" ht="12.75">
      <c r="A287" s="3"/>
      <c r="B287" s="1"/>
    </row>
    <row r="288" spans="1:2" ht="12.75">
      <c r="A288" s="3"/>
      <c r="B288" s="1"/>
    </row>
    <row r="289" spans="1:2" ht="12.75">
      <c r="A289" s="3"/>
      <c r="B289" s="1"/>
    </row>
    <row r="290" spans="1:2" ht="12.75">
      <c r="A290" s="3"/>
      <c r="B290" s="1"/>
    </row>
    <row r="291" spans="1:2" ht="12.75">
      <c r="A291" s="3"/>
      <c r="B291" s="1"/>
    </row>
    <row r="292" spans="1:2" ht="12.75">
      <c r="A292" s="3"/>
      <c r="B292" s="1"/>
    </row>
    <row r="293" spans="1:2" ht="12.75">
      <c r="A293" s="3"/>
      <c r="B293" s="1"/>
    </row>
    <row r="294" spans="1:2" ht="12.75">
      <c r="A294" s="3"/>
      <c r="B294" s="1"/>
    </row>
    <row r="295" spans="1:2" ht="12.75">
      <c r="A295" s="3"/>
      <c r="B295" s="1"/>
    </row>
    <row r="296" spans="1:2" ht="12.75">
      <c r="A296" s="3"/>
      <c r="B296" s="1"/>
    </row>
    <row r="297" spans="1:2" ht="12.75">
      <c r="A297" s="3"/>
      <c r="B297" s="1"/>
    </row>
    <row r="298" spans="1:2" ht="12.75">
      <c r="A298" s="3"/>
      <c r="B298" s="1"/>
    </row>
    <row r="299" spans="1:2" ht="12.75">
      <c r="A299" s="3"/>
      <c r="B299" s="1"/>
    </row>
    <row r="300" spans="1:2" ht="12.75">
      <c r="A300" s="3"/>
      <c r="B300" s="1"/>
    </row>
    <row r="301" spans="1:2" ht="12.75">
      <c r="A301" s="3"/>
      <c r="B301" s="1"/>
    </row>
    <row r="302" spans="1:2" ht="12.75">
      <c r="A302" s="3"/>
      <c r="B302" s="1"/>
    </row>
    <row r="303" spans="1:2" ht="12.75">
      <c r="A303" s="3"/>
      <c r="B303" s="1"/>
    </row>
    <row r="304" spans="1:2" ht="12.75">
      <c r="A304" s="3"/>
      <c r="B304" s="1"/>
    </row>
    <row r="305" spans="1:2" ht="12.75">
      <c r="A305" s="3"/>
      <c r="B305" s="1"/>
    </row>
    <row r="306" spans="1:2" ht="12.75">
      <c r="A306" s="3"/>
      <c r="B306" s="1"/>
    </row>
    <row r="307" spans="1:2" ht="12.75">
      <c r="A307" s="3"/>
      <c r="B307" s="1"/>
    </row>
    <row r="308" spans="1:2" ht="12.75">
      <c r="A308" s="3"/>
      <c r="B308" s="1"/>
    </row>
    <row r="309" spans="1:2" ht="12.75">
      <c r="A309" s="3"/>
      <c r="B309" s="1"/>
    </row>
    <row r="310" spans="1:2" ht="12.75">
      <c r="A310" s="3"/>
      <c r="B310" s="1"/>
    </row>
    <row r="311" spans="1:2" ht="12.75">
      <c r="A311" s="3"/>
      <c r="B311" s="1"/>
    </row>
    <row r="312" spans="1:2" ht="12.75">
      <c r="A312" s="3"/>
      <c r="B312" s="1"/>
    </row>
    <row r="313" spans="1:2" ht="12.75">
      <c r="A313" s="3"/>
      <c r="B313" s="1"/>
    </row>
    <row r="314" spans="1:2" ht="12.75">
      <c r="A314" s="3"/>
      <c r="B314" s="1"/>
    </row>
    <row r="315" spans="1:2" ht="12.75">
      <c r="A315" s="3"/>
      <c r="B315" s="1"/>
    </row>
    <row r="316" spans="1:2" ht="12.75">
      <c r="A316" s="3"/>
      <c r="B316" s="1"/>
    </row>
    <row r="317" spans="1:2" ht="12.75">
      <c r="A317" s="3"/>
      <c r="B317" s="1"/>
    </row>
    <row r="318" spans="1:2" ht="12.75">
      <c r="A318" s="3"/>
      <c r="B318" s="1"/>
    </row>
    <row r="319" spans="1:2" ht="12.75">
      <c r="A319" s="3"/>
      <c r="B319" s="1"/>
    </row>
    <row r="320" spans="1:2" ht="12.75">
      <c r="A320" s="3"/>
      <c r="B320" s="1"/>
    </row>
    <row r="321" spans="1:2" ht="12.75">
      <c r="A321" s="3"/>
      <c r="B321" s="1"/>
    </row>
    <row r="322" spans="1:2" ht="12.75">
      <c r="A322" s="3"/>
      <c r="B322" s="1"/>
    </row>
    <row r="323" spans="1:2" ht="12.75">
      <c r="A323" s="3"/>
      <c r="B323" s="1"/>
    </row>
    <row r="324" spans="1:2" ht="12.75">
      <c r="A324" s="3"/>
      <c r="B324" s="1"/>
    </row>
    <row r="325" spans="1:2" ht="12.75">
      <c r="A325" s="3"/>
      <c r="B325" s="1"/>
    </row>
    <row r="326" spans="1:2" ht="12.75">
      <c r="A326" s="3"/>
      <c r="B326" s="1"/>
    </row>
    <row r="327" spans="1:2" ht="12.75">
      <c r="A327" s="3"/>
      <c r="B327" s="1"/>
    </row>
    <row r="328" spans="1:2" ht="12.75">
      <c r="A328" s="3"/>
      <c r="B328" s="1"/>
    </row>
    <row r="329" spans="1:2" ht="12.75">
      <c r="A329" s="3"/>
      <c r="B329" s="1"/>
    </row>
    <row r="330" spans="1:2" ht="12.75">
      <c r="A330" s="3"/>
      <c r="B330" s="1"/>
    </row>
    <row r="331" spans="1:2" ht="12.75">
      <c r="A331" s="3"/>
      <c r="B331" s="1"/>
    </row>
    <row r="332" spans="1:2" ht="12.75">
      <c r="A332" s="3"/>
      <c r="B332" s="1"/>
    </row>
    <row r="333" spans="1:2" ht="12.75">
      <c r="A333" s="3"/>
      <c r="B333" s="1"/>
    </row>
    <row r="334" spans="1:2" ht="12.75">
      <c r="A334" s="3"/>
      <c r="B334" s="1"/>
    </row>
    <row r="335" spans="1:2" ht="12.75">
      <c r="A335" s="3"/>
      <c r="B335" s="1"/>
    </row>
    <row r="336" spans="1:2" ht="12.75">
      <c r="A336" s="3"/>
      <c r="B336" s="1"/>
    </row>
    <row r="337" spans="1:2" ht="12.75">
      <c r="A337" s="3"/>
      <c r="B337" s="1"/>
    </row>
    <row r="338" spans="1:2" ht="12.75">
      <c r="A338" s="3"/>
      <c r="B338" s="1"/>
    </row>
    <row r="339" spans="1:2" ht="12.75">
      <c r="A339" s="3"/>
      <c r="B339" s="1"/>
    </row>
    <row r="340" spans="1:2" ht="12.75">
      <c r="A340" s="3"/>
      <c r="B340" s="1"/>
    </row>
    <row r="341" spans="1:2" ht="12.75">
      <c r="A341" s="3"/>
      <c r="B341" s="1"/>
    </row>
    <row r="342" spans="1:2" ht="12.75">
      <c r="A342" s="3"/>
      <c r="B342" s="1"/>
    </row>
    <row r="343" spans="1:2" ht="12.75">
      <c r="A343" s="3"/>
      <c r="B343" s="1"/>
    </row>
    <row r="344" spans="1:2" ht="12.75">
      <c r="A344" s="3"/>
      <c r="B344" s="1"/>
    </row>
    <row r="345" spans="1:2" ht="12.75">
      <c r="A345" s="3"/>
      <c r="B345" s="1"/>
    </row>
    <row r="346" spans="1:2" ht="12.75">
      <c r="A346" s="3"/>
      <c r="B346" s="1"/>
    </row>
    <row r="347" spans="1:2" ht="12.75">
      <c r="A347" s="3"/>
      <c r="B347" s="1"/>
    </row>
    <row r="348" spans="1:2" ht="12.75">
      <c r="A348" s="3"/>
      <c r="B348" s="1"/>
    </row>
    <row r="349" spans="1:2" ht="12.75">
      <c r="A349" s="3"/>
      <c r="B349" s="1"/>
    </row>
    <row r="350" spans="1:2" ht="12.75">
      <c r="A350" s="3"/>
      <c r="B350" s="1"/>
    </row>
    <row r="351" spans="1:2" ht="12.75">
      <c r="A351" s="3"/>
      <c r="B351" s="1"/>
    </row>
    <row r="352" spans="1:2" ht="12.75">
      <c r="A352" s="3"/>
      <c r="B352" s="1"/>
    </row>
    <row r="353" spans="1:2" ht="12.75">
      <c r="A353" s="3"/>
      <c r="B353" s="1"/>
    </row>
    <row r="354" spans="1:2" ht="12.75">
      <c r="A354" s="3"/>
      <c r="B354" s="1"/>
    </row>
    <row r="355" spans="1:2" ht="12.75">
      <c r="A355" s="3"/>
      <c r="B355" s="1"/>
    </row>
    <row r="356" spans="1:2" ht="12.75">
      <c r="A356" s="3"/>
      <c r="B356" s="1"/>
    </row>
    <row r="357" spans="1:2" ht="12.75">
      <c r="A357" s="3"/>
      <c r="B357" s="1"/>
    </row>
    <row r="358" spans="1:2" ht="12.75">
      <c r="A358" s="3"/>
      <c r="B358" s="1"/>
    </row>
    <row r="359" spans="1:2" ht="12.75">
      <c r="A359" s="3"/>
      <c r="B359" s="1"/>
    </row>
    <row r="360" spans="1:2" ht="12.75">
      <c r="A360" s="3"/>
      <c r="B360" s="1"/>
    </row>
    <row r="361" spans="1:2" ht="12.75">
      <c r="A361" s="3"/>
      <c r="B361" s="1"/>
    </row>
    <row r="362" spans="1:2" ht="12.75">
      <c r="A362" s="3"/>
      <c r="B362" s="1"/>
    </row>
    <row r="363" spans="1:2" ht="12.75">
      <c r="A363" s="3"/>
      <c r="B363" s="1"/>
    </row>
    <row r="364" spans="1:2" ht="12.75">
      <c r="A364" s="3"/>
      <c r="B364" s="1"/>
    </row>
    <row r="365" spans="1:2" ht="12.75">
      <c r="A365" s="3"/>
      <c r="B365" s="1"/>
    </row>
    <row r="366" spans="1:2" ht="12.75">
      <c r="A366" s="3"/>
      <c r="B366" s="1"/>
    </row>
    <row r="367" spans="1:2" ht="12.75">
      <c r="A367" s="3"/>
      <c r="B367" s="1"/>
    </row>
    <row r="368" spans="1:2" ht="12.75">
      <c r="A368" s="3"/>
      <c r="B368" s="1"/>
    </row>
    <row r="369" spans="1:2" ht="12.75">
      <c r="A369" s="3"/>
      <c r="B369" s="1"/>
    </row>
    <row r="370" spans="1:2" ht="12.75">
      <c r="A370" s="3"/>
      <c r="B370" s="1"/>
    </row>
    <row r="371" spans="1:2" ht="12.75">
      <c r="A371" s="3"/>
      <c r="B371" s="1"/>
    </row>
    <row r="372" spans="1:2" ht="12.75">
      <c r="A372" s="3"/>
      <c r="B372" s="1"/>
    </row>
    <row r="373" spans="1:2" ht="12.75">
      <c r="A373" s="3"/>
      <c r="B373" s="1"/>
    </row>
    <row r="374" spans="1:2" ht="12.75">
      <c r="A374" s="3"/>
      <c r="B374" s="1"/>
    </row>
    <row r="375" spans="1:2" ht="12.75">
      <c r="A375" s="3"/>
      <c r="B375" s="1"/>
    </row>
    <row r="376" spans="1:2" ht="12.75">
      <c r="A376" s="3"/>
      <c r="B376" s="1"/>
    </row>
    <row r="377" spans="1:2" ht="12.75">
      <c r="A377" s="3"/>
      <c r="B377" s="1"/>
    </row>
    <row r="378" spans="1:2" ht="12.75">
      <c r="A378" s="3"/>
      <c r="B378" s="1"/>
    </row>
    <row r="379" spans="1:2" ht="12.75">
      <c r="A379" s="3"/>
      <c r="B379" s="1"/>
    </row>
    <row r="380" spans="1:2" ht="12.75">
      <c r="A380" s="3"/>
      <c r="B380" s="1"/>
    </row>
    <row r="381" spans="1:2" ht="12.75">
      <c r="A381" s="3"/>
      <c r="B381" s="1"/>
    </row>
    <row r="382" spans="1:2" ht="12.75">
      <c r="A382" s="3"/>
      <c r="B382" s="1"/>
    </row>
    <row r="383" spans="1:2" ht="12.75">
      <c r="A383" s="3"/>
      <c r="B383" s="1"/>
    </row>
    <row r="384" spans="1:2" ht="12.75">
      <c r="A384" s="3"/>
      <c r="B384" s="1"/>
    </row>
    <row r="385" spans="1:2" ht="12.75">
      <c r="A385" s="3"/>
      <c r="B385" s="1"/>
    </row>
    <row r="386" spans="1:2" ht="12.75">
      <c r="A386" s="3"/>
      <c r="B386" s="1"/>
    </row>
    <row r="387" spans="1:2" ht="12.75">
      <c r="A387" s="3"/>
      <c r="B387" s="1"/>
    </row>
    <row r="388" spans="1:2" ht="12.75">
      <c r="A388" s="3"/>
      <c r="B388" s="1"/>
    </row>
    <row r="389" spans="1:2" ht="12.75">
      <c r="A389" s="3"/>
      <c r="B389" s="1"/>
    </row>
    <row r="390" spans="1:2" ht="12.75">
      <c r="A390" s="3"/>
      <c r="B390" s="1"/>
    </row>
    <row r="391" spans="1:2" ht="12.75">
      <c r="A391" s="3"/>
      <c r="B391" s="1"/>
    </row>
    <row r="392" spans="1:2" ht="12.75">
      <c r="A392" s="3"/>
      <c r="B392" s="1"/>
    </row>
    <row r="393" spans="1:2" ht="12.75">
      <c r="A393" s="3"/>
      <c r="B393" s="1"/>
    </row>
    <row r="394" spans="1:2" ht="12.75">
      <c r="A394" s="3"/>
      <c r="B394" s="1"/>
    </row>
    <row r="395" spans="1:2" ht="12.75">
      <c r="A395" s="3"/>
      <c r="B395" s="1"/>
    </row>
    <row r="396" spans="1:2" ht="12.75">
      <c r="A396" s="3"/>
      <c r="B396" s="1"/>
    </row>
    <row r="397" spans="1:2" ht="12.75">
      <c r="A397" s="3"/>
      <c r="B397" s="1"/>
    </row>
    <row r="398" spans="1:2" ht="12.75">
      <c r="A398" s="3"/>
      <c r="B398" s="1"/>
    </row>
    <row r="399" spans="1:2" ht="12.75">
      <c r="A399" s="3"/>
      <c r="B399" s="1"/>
    </row>
    <row r="400" spans="1:2" ht="12.75">
      <c r="A400" s="3"/>
      <c r="B400" s="1"/>
    </row>
    <row r="401" spans="1:2" ht="12.75">
      <c r="A401" s="3"/>
      <c r="B401" s="1"/>
    </row>
    <row r="402" spans="1:2" ht="12.75">
      <c r="A402" s="3"/>
      <c r="B402" s="1"/>
    </row>
    <row r="403" spans="1:2" ht="12.75">
      <c r="A403" s="3"/>
      <c r="B403" s="1"/>
    </row>
    <row r="404" spans="1:2" ht="12.75">
      <c r="A404" s="3"/>
      <c r="B404" s="1"/>
    </row>
    <row r="405" spans="1:2" ht="12.75">
      <c r="A405" s="3"/>
      <c r="B405" s="1"/>
    </row>
    <row r="406" spans="1:2" ht="12.75">
      <c r="A406" s="3"/>
      <c r="B406" s="1"/>
    </row>
    <row r="407" spans="1:2" ht="12.75">
      <c r="A407" s="3"/>
      <c r="B407" s="1"/>
    </row>
    <row r="408" spans="1:2" ht="12.75">
      <c r="A408" s="3"/>
      <c r="B408" s="1"/>
    </row>
    <row r="409" spans="1:2" ht="12.75">
      <c r="A409" s="3"/>
      <c r="B409" s="1"/>
    </row>
    <row r="410" spans="1:2" ht="12.75">
      <c r="A410" s="3"/>
      <c r="B410" s="1"/>
    </row>
    <row r="411" spans="1:2" ht="12.75">
      <c r="A411" s="3"/>
      <c r="B411" s="1"/>
    </row>
    <row r="412" spans="1:2" ht="12.75">
      <c r="A412" s="3"/>
      <c r="B412" s="1"/>
    </row>
    <row r="413" spans="1:2" ht="12.75">
      <c r="A413" s="3"/>
      <c r="B413" s="1"/>
    </row>
    <row r="414" spans="1:2" ht="12.75">
      <c r="A414" s="3"/>
      <c r="B414" s="1"/>
    </row>
    <row r="415" spans="1:2" ht="12.75">
      <c r="A415" s="3"/>
      <c r="B415" s="1"/>
    </row>
    <row r="416" spans="1:2" ht="12.75">
      <c r="A416" s="3"/>
      <c r="B416" s="1"/>
    </row>
    <row r="417" spans="1:2" ht="12.75">
      <c r="A417" s="3"/>
      <c r="B417" s="1"/>
    </row>
    <row r="418" spans="1:2" ht="12.75">
      <c r="A418" s="3"/>
      <c r="B418" s="1"/>
    </row>
    <row r="419" spans="1:2" ht="12.75">
      <c r="A419" s="3"/>
      <c r="B419" s="1"/>
    </row>
    <row r="420" spans="1:2" ht="12.75">
      <c r="A420" s="3"/>
      <c r="B420" s="1"/>
    </row>
    <row r="421" spans="1:2" ht="12.75">
      <c r="A421" s="3"/>
      <c r="B421" s="1"/>
    </row>
    <row r="422" spans="1:2" ht="12.75">
      <c r="A422" s="3"/>
      <c r="B422" s="1"/>
    </row>
    <row r="423" spans="1:2" ht="12.75">
      <c r="A423" s="3"/>
      <c r="B423" s="1"/>
    </row>
    <row r="424" spans="1:2" ht="12.75">
      <c r="A424" s="3"/>
      <c r="B424" s="1"/>
    </row>
    <row r="425" spans="1:2" ht="12.75">
      <c r="A425" s="3"/>
      <c r="B425" s="1"/>
    </row>
    <row r="426" spans="1:2" ht="12.75">
      <c r="A426" s="3"/>
      <c r="B426" s="1"/>
    </row>
    <row r="427" spans="1:2" ht="12.75">
      <c r="A427" s="3"/>
      <c r="B427" s="1"/>
    </row>
    <row r="428" spans="1:2" ht="12.75">
      <c r="A428" s="3"/>
      <c r="B428" s="1"/>
    </row>
    <row r="429" spans="1:2" ht="12.75">
      <c r="A429" s="3"/>
      <c r="B429" s="1"/>
    </row>
    <row r="430" spans="1:2" ht="12.75">
      <c r="A430" s="3"/>
      <c r="B430" s="1"/>
    </row>
    <row r="431" spans="1:2" ht="12.75">
      <c r="A431" s="3"/>
      <c r="B431" s="1"/>
    </row>
    <row r="432" spans="1:2" ht="12.75">
      <c r="A432" s="3"/>
      <c r="B432" s="1"/>
    </row>
    <row r="433" spans="1:2" ht="12.75">
      <c r="A433" s="3"/>
      <c r="B433" s="1"/>
    </row>
    <row r="434" spans="1:2" ht="12.75">
      <c r="A434" s="3"/>
      <c r="B434" s="1"/>
    </row>
    <row r="435" spans="1:2" ht="12.75">
      <c r="A435" s="3"/>
      <c r="B435" s="1"/>
    </row>
    <row r="436" spans="1:2" ht="12.75">
      <c r="A436" s="3"/>
      <c r="B436" s="1"/>
    </row>
    <row r="437" spans="1:2" ht="12.75">
      <c r="A437" s="3"/>
      <c r="B437" s="1"/>
    </row>
    <row r="438" spans="1:2" ht="12.75">
      <c r="A438" s="3"/>
      <c r="B438" s="1"/>
    </row>
    <row r="439" spans="1:2" ht="12.75">
      <c r="A439" s="3"/>
      <c r="B439" s="1"/>
    </row>
    <row r="440" spans="1:2" ht="12.75">
      <c r="A440" s="3"/>
      <c r="B440" s="1"/>
    </row>
    <row r="441" spans="1:2" ht="12.75">
      <c r="A441" s="3"/>
      <c r="B441" s="1"/>
    </row>
    <row r="442" spans="1:2" ht="12.75">
      <c r="A442" s="3"/>
      <c r="B442" s="1"/>
    </row>
    <row r="443" spans="1:2" ht="12.75">
      <c r="A443" s="3"/>
      <c r="B443" s="1"/>
    </row>
    <row r="444" spans="1:2" ht="12.75">
      <c r="A444" s="3"/>
      <c r="B444" s="1"/>
    </row>
    <row r="445" spans="1:2" ht="12.75">
      <c r="A445" s="3"/>
      <c r="B445" s="1"/>
    </row>
    <row r="446" spans="1:2" ht="12.75">
      <c r="A446" s="3"/>
      <c r="B446" s="1"/>
    </row>
    <row r="447" spans="1:2" ht="12.75">
      <c r="A447" s="3"/>
      <c r="B447" s="1"/>
    </row>
    <row r="448" spans="1:2" ht="12.75">
      <c r="A448" s="3"/>
      <c r="B448" s="1"/>
    </row>
    <row r="449" spans="1:2" ht="12.75">
      <c r="A449" s="3"/>
      <c r="B449" s="1"/>
    </row>
    <row r="450" spans="1:2" ht="12.75">
      <c r="A450" s="3"/>
      <c r="B450" s="1"/>
    </row>
    <row r="451" spans="1:2" ht="12.75">
      <c r="A451" s="3"/>
      <c r="B451" s="1"/>
    </row>
    <row r="452" spans="1:2" ht="12.75">
      <c r="A452" s="3"/>
      <c r="B452" s="1"/>
    </row>
    <row r="453" spans="1:2" ht="12.75">
      <c r="A453" s="3"/>
      <c r="B453" s="1"/>
    </row>
    <row r="454" spans="1:2" ht="12.75">
      <c r="A454" s="3"/>
      <c r="B454" s="1"/>
    </row>
    <row r="455" spans="1:2" ht="12.75">
      <c r="A455" s="3"/>
      <c r="B455" s="1"/>
    </row>
    <row r="456" spans="1:2" ht="12.75">
      <c r="A456" s="3"/>
      <c r="B456" s="1"/>
    </row>
    <row r="457" spans="1:2" ht="12.75">
      <c r="A457" s="3"/>
      <c r="B457" s="1"/>
    </row>
    <row r="458" spans="1:2" ht="12.75">
      <c r="A458" s="3"/>
      <c r="B458" s="1"/>
    </row>
    <row r="459" spans="1:2" ht="12.75">
      <c r="A459" s="3"/>
      <c r="B459" s="1"/>
    </row>
    <row r="460" spans="1:2" ht="12.75">
      <c r="A460" s="3"/>
      <c r="B460" s="1"/>
    </row>
    <row r="461" spans="1:2" ht="12.75">
      <c r="A461" s="3"/>
      <c r="B461" s="1"/>
    </row>
    <row r="462" spans="1:2" ht="12.75">
      <c r="A462" s="3"/>
      <c r="B462" s="1"/>
    </row>
    <row r="463" spans="1:2" ht="12.75">
      <c r="A463" s="3"/>
      <c r="B463" s="1"/>
    </row>
    <row r="464" spans="1:2" ht="12.75">
      <c r="A464" s="3"/>
      <c r="B464" s="1"/>
    </row>
    <row r="465" spans="1:2" ht="12.75">
      <c r="A465" s="3"/>
      <c r="B465" s="1"/>
    </row>
    <row r="466" spans="1:2" ht="12.75">
      <c r="A466" s="3"/>
      <c r="B466" s="1"/>
    </row>
    <row r="467" spans="1:2" ht="12.75">
      <c r="A467" s="3"/>
      <c r="B467" s="1"/>
    </row>
    <row r="468" spans="1:2" ht="12.75">
      <c r="A468" s="3"/>
      <c r="B468" s="1"/>
    </row>
    <row r="469" spans="1:2" ht="12.75">
      <c r="A469" s="3"/>
      <c r="B469" s="1"/>
    </row>
    <row r="470" spans="1:2" ht="12.75">
      <c r="A470" s="3"/>
      <c r="B470" s="1"/>
    </row>
    <row r="471" spans="1:2" ht="12.75">
      <c r="A471" s="3"/>
      <c r="B471" s="1"/>
    </row>
    <row r="472" spans="1:2" ht="12.75">
      <c r="A472" s="3"/>
      <c r="B472" s="1"/>
    </row>
    <row r="473" spans="1:2" ht="12.75">
      <c r="A473" s="3"/>
      <c r="B473" s="1"/>
    </row>
    <row r="474" spans="1:2" ht="12.75">
      <c r="A474" s="3"/>
      <c r="B474" s="1"/>
    </row>
    <row r="475" spans="1:2" ht="12.75">
      <c r="A475" s="3"/>
      <c r="B475" s="1"/>
    </row>
    <row r="476" spans="1:2" ht="12.75">
      <c r="A476" s="3"/>
      <c r="B476" s="1"/>
    </row>
    <row r="477" spans="1:2" ht="12.75">
      <c r="A477" s="3"/>
      <c r="B477" s="1"/>
    </row>
    <row r="478" spans="1:2" ht="12.75">
      <c r="A478" s="3"/>
      <c r="B478" s="1"/>
    </row>
    <row r="479" spans="1:2" ht="12.75">
      <c r="A479" s="3"/>
      <c r="B479" s="1"/>
    </row>
    <row r="480" spans="1:2" ht="12.75">
      <c r="A480" s="3"/>
      <c r="B480" s="1"/>
    </row>
    <row r="481" spans="1:2" ht="12.75">
      <c r="A481" s="3"/>
      <c r="B481" s="1"/>
    </row>
    <row r="482" spans="1:2" ht="12.75">
      <c r="A482" s="3"/>
      <c r="B482" s="1"/>
    </row>
    <row r="483" spans="1:2" ht="12.75">
      <c r="A483" s="3"/>
      <c r="B483" s="1"/>
    </row>
    <row r="484" spans="1:2" ht="12.75">
      <c r="A484" s="3"/>
      <c r="B484" s="1"/>
    </row>
    <row r="485" spans="1:2" ht="12.75">
      <c r="A485" s="3"/>
      <c r="B485" s="1"/>
    </row>
    <row r="486" spans="1:2" ht="12.75">
      <c r="A486" s="3"/>
      <c r="B486" s="1"/>
    </row>
    <row r="487" spans="1:2" ht="12.75">
      <c r="A487" s="3"/>
      <c r="B487" s="1"/>
    </row>
    <row r="488" spans="1:2" ht="12.75">
      <c r="A488" s="3"/>
      <c r="B488" s="1"/>
    </row>
    <row r="489" spans="1:2" ht="12.75">
      <c r="A489" s="3"/>
      <c r="B489" s="1"/>
    </row>
    <row r="490" spans="1:2" ht="12.75">
      <c r="A490" s="3"/>
      <c r="B490" s="1"/>
    </row>
    <row r="491" spans="1:2" ht="12.75">
      <c r="A491" s="3"/>
      <c r="B491" s="1"/>
    </row>
    <row r="492" spans="1:2" ht="12.75">
      <c r="A492" s="3"/>
      <c r="B492" s="1"/>
    </row>
    <row r="493" spans="1:2" ht="12.75">
      <c r="A493" s="3"/>
      <c r="B493" s="1"/>
    </row>
    <row r="494" spans="1:2" ht="12.75">
      <c r="A494" s="3"/>
      <c r="B494" s="1"/>
    </row>
    <row r="495" spans="1:2" ht="12.75">
      <c r="A495" s="3"/>
      <c r="B495" s="1"/>
    </row>
    <row r="496" spans="1:2" ht="12.75">
      <c r="A496" s="3"/>
      <c r="B496" s="1"/>
    </row>
    <row r="497" spans="1:2" ht="12.75">
      <c r="A497" s="3"/>
      <c r="B497" s="1"/>
    </row>
    <row r="498" spans="1:2" ht="12.75">
      <c r="A498" s="3"/>
      <c r="B498" s="1"/>
    </row>
    <row r="499" spans="1:2" ht="12.75">
      <c r="A499" s="3"/>
      <c r="B499" s="1"/>
    </row>
    <row r="500" spans="1:2" ht="12.75">
      <c r="A500" s="3"/>
      <c r="B500" s="1"/>
    </row>
    <row r="501" spans="1:2" ht="12.75">
      <c r="A501" s="3"/>
      <c r="B501" s="1"/>
    </row>
    <row r="502" spans="1:2" ht="12.75">
      <c r="A502" s="3"/>
      <c r="B502" s="1"/>
    </row>
    <row r="503" spans="1:2" ht="12.75">
      <c r="A503" s="3"/>
      <c r="B503" s="1"/>
    </row>
    <row r="504" spans="1:2" ht="12.75">
      <c r="A504" s="3"/>
      <c r="B504" s="1"/>
    </row>
    <row r="505" spans="1:2" ht="12.75">
      <c r="A505" s="3"/>
      <c r="B505" s="1"/>
    </row>
    <row r="506" spans="1:2" ht="12.75">
      <c r="A506" s="3"/>
      <c r="B506" s="1"/>
    </row>
    <row r="507" spans="1:2" ht="12.75">
      <c r="A507" s="3"/>
      <c r="B507" s="1"/>
    </row>
    <row r="508" spans="1:2" ht="12.75">
      <c r="A508" s="3"/>
      <c r="B508" s="1"/>
    </row>
    <row r="509" spans="1:2" ht="12.75">
      <c r="A509" s="3"/>
      <c r="B509" s="1"/>
    </row>
    <row r="510" spans="1:2" ht="12.75">
      <c r="A510" s="3"/>
      <c r="B510" s="1"/>
    </row>
    <row r="511" spans="1:2" ht="12.75">
      <c r="A511" s="3"/>
      <c r="B511" s="1"/>
    </row>
    <row r="512" spans="1:2" ht="12.75">
      <c r="A512" s="3"/>
      <c r="B512" s="1"/>
    </row>
    <row r="513" spans="1:2" ht="12.75">
      <c r="A513" s="3"/>
      <c r="B513" s="1"/>
    </row>
    <row r="514" spans="1:2" ht="12.75">
      <c r="A514" s="3"/>
      <c r="B514" s="1"/>
    </row>
    <row r="515" spans="1:2" ht="12.75">
      <c r="A515" s="3"/>
      <c r="B515" s="1"/>
    </row>
    <row r="516" spans="1:2" ht="12.75">
      <c r="A516" s="3"/>
      <c r="B516" s="1"/>
    </row>
    <row r="517" spans="1:2" ht="12.75">
      <c r="A517" s="3"/>
      <c r="B517" s="1"/>
    </row>
    <row r="518" spans="1:2" ht="12.75">
      <c r="A518" s="3"/>
      <c r="B518" s="1"/>
    </row>
    <row r="519" spans="1:2" ht="12.75">
      <c r="A519" s="3"/>
      <c r="B519" s="1"/>
    </row>
    <row r="520" spans="1:2" ht="12.75">
      <c r="A520" s="3"/>
      <c r="B520" s="1"/>
    </row>
    <row r="521" spans="1:2" ht="12.75">
      <c r="A521" s="3"/>
      <c r="B521" s="1"/>
    </row>
    <row r="522" spans="1:2" ht="12.75">
      <c r="A522" s="3"/>
      <c r="B522" s="1"/>
    </row>
    <row r="523" spans="1:2" ht="12.75">
      <c r="A523" s="3"/>
      <c r="B523" s="1"/>
    </row>
    <row r="524" spans="1:2" ht="12.75">
      <c r="A524" s="3"/>
      <c r="B524" s="1"/>
    </row>
    <row r="525" spans="1:2" ht="12.75">
      <c r="A525" s="3"/>
      <c r="B525" s="1"/>
    </row>
    <row r="526" spans="1:2" ht="12.75">
      <c r="A526" s="3"/>
      <c r="B526" s="1"/>
    </row>
    <row r="527" spans="1:2" ht="12.75">
      <c r="A527" s="3"/>
      <c r="B527" s="1"/>
    </row>
    <row r="528" spans="1:2" ht="12.75">
      <c r="A528" s="3"/>
      <c r="B528" s="1"/>
    </row>
    <row r="529" spans="1:2" ht="12.75">
      <c r="A529" s="3"/>
      <c r="B529" s="1"/>
    </row>
    <row r="530" spans="1:2" ht="12.75">
      <c r="A530" s="3"/>
      <c r="B530" s="1"/>
    </row>
    <row r="531" spans="1:2" ht="12.75">
      <c r="A531" s="3"/>
      <c r="B531" s="1"/>
    </row>
    <row r="532" spans="1:2" ht="12.75">
      <c r="A532" s="3"/>
      <c r="B532" s="1"/>
    </row>
    <row r="533" spans="1:2" ht="12.75">
      <c r="A533" s="3"/>
      <c r="B533" s="1"/>
    </row>
    <row r="534" spans="1:2" ht="12.75">
      <c r="A534" s="3"/>
      <c r="B534" s="1"/>
    </row>
    <row r="535" spans="1:2" ht="12.75">
      <c r="A535" s="3"/>
      <c r="B535" s="1"/>
    </row>
    <row r="536" spans="1:2" ht="12.75">
      <c r="A536" s="3"/>
      <c r="B536" s="1"/>
    </row>
    <row r="537" spans="1:2" ht="12.75">
      <c r="A537" s="3"/>
      <c r="B537" s="1"/>
    </row>
    <row r="538" spans="1:2" ht="12.75">
      <c r="A538" s="3"/>
      <c r="B538" s="1"/>
    </row>
    <row r="539" spans="1:2" ht="12.75">
      <c r="A539" s="3"/>
      <c r="B539" s="1"/>
    </row>
    <row r="540" spans="1:2" ht="12.75">
      <c r="A540" s="3"/>
      <c r="B540" s="1"/>
    </row>
    <row r="541" spans="1:2" ht="12.75">
      <c r="A541" s="3"/>
      <c r="B541" s="1"/>
    </row>
    <row r="542" spans="1:2" ht="12.75">
      <c r="A542" s="3"/>
      <c r="B542" s="1"/>
    </row>
    <row r="543" spans="1:2" ht="12.75">
      <c r="A543" s="3"/>
      <c r="B543" s="1"/>
    </row>
    <row r="544" spans="1:2" ht="12.75">
      <c r="A544" s="3"/>
      <c r="B544" s="1"/>
    </row>
    <row r="545" spans="1:2" ht="12.75">
      <c r="A545" s="3"/>
      <c r="B545" s="1"/>
    </row>
    <row r="546" spans="1:2" ht="12.75">
      <c r="A546" s="3"/>
      <c r="B546" s="1"/>
    </row>
    <row r="547" spans="1:2" ht="12.75">
      <c r="A547" s="3"/>
      <c r="B547" s="1"/>
    </row>
    <row r="548" spans="1:2" ht="12.75">
      <c r="A548" s="3"/>
      <c r="B548" s="1"/>
    </row>
    <row r="549" spans="1:2" ht="12.75">
      <c r="A549" s="3"/>
      <c r="B549" s="1"/>
    </row>
    <row r="550" spans="1:2" ht="12.75">
      <c r="A550" s="3"/>
      <c r="B550" s="1"/>
    </row>
    <row r="551" spans="1:2" ht="12.75">
      <c r="A551" s="3"/>
      <c r="B551" s="1"/>
    </row>
    <row r="552" spans="1:2" ht="12.75">
      <c r="A552" s="3"/>
      <c r="B552" s="1"/>
    </row>
    <row r="553" spans="1:2" ht="12.75">
      <c r="A553" s="3"/>
      <c r="B553" s="1"/>
    </row>
    <row r="554" spans="1:2" ht="12.75">
      <c r="A554" s="3"/>
      <c r="B554" s="1"/>
    </row>
    <row r="555" spans="1:2" ht="12.75">
      <c r="A555" s="3"/>
      <c r="B555" s="1"/>
    </row>
    <row r="556" spans="1:2" ht="12.75">
      <c r="A556" s="3"/>
      <c r="B556" s="1"/>
    </row>
    <row r="557" spans="1:2" ht="12.75">
      <c r="A557" s="3"/>
      <c r="B557" s="1"/>
    </row>
    <row r="558" spans="1:2" ht="12.75">
      <c r="A558" s="3"/>
      <c r="B558" s="1"/>
    </row>
    <row r="559" spans="1:2" ht="12.75">
      <c r="A559" s="3"/>
      <c r="B559" s="1"/>
    </row>
    <row r="560" spans="1:2" ht="12.75">
      <c r="A560" s="3"/>
      <c r="B560" s="1"/>
    </row>
    <row r="561" spans="1:2" ht="12.75">
      <c r="A561" s="3"/>
      <c r="B561" s="1"/>
    </row>
    <row r="562" spans="1:2" ht="12.75">
      <c r="A562" s="3"/>
      <c r="B562" s="1"/>
    </row>
    <row r="563" spans="1:2" ht="12.75">
      <c r="A563" s="3"/>
      <c r="B563" s="1"/>
    </row>
    <row r="564" spans="1:2" ht="12.75">
      <c r="A564" s="3"/>
      <c r="B564" s="1"/>
    </row>
    <row r="565" spans="1:2" ht="12.75">
      <c r="A565" s="3"/>
      <c r="B565" s="1"/>
    </row>
    <row r="566" spans="1:2" ht="12.75">
      <c r="A566" s="3"/>
      <c r="B566" s="1"/>
    </row>
    <row r="567" spans="1:2" ht="12.75">
      <c r="A567" s="3"/>
      <c r="B567" s="1"/>
    </row>
    <row r="568" spans="1:2" ht="12.75">
      <c r="A568" s="3"/>
      <c r="B568" s="1"/>
    </row>
    <row r="569" spans="1:2" ht="12.75">
      <c r="A569" s="3"/>
      <c r="B569" s="1"/>
    </row>
    <row r="570" spans="1:2" ht="12.75">
      <c r="A570" s="3"/>
      <c r="B570" s="1"/>
    </row>
    <row r="571" spans="1:2" ht="12.75">
      <c r="A571" s="3"/>
      <c r="B571" s="1"/>
    </row>
    <row r="572" spans="1:2" ht="12.75">
      <c r="A572" s="3"/>
      <c r="B572" s="1"/>
    </row>
    <row r="573" spans="1:2" ht="12.75">
      <c r="A573" s="3"/>
      <c r="B573" s="1"/>
    </row>
    <row r="574" spans="1:2" ht="12.75">
      <c r="A574" s="3"/>
      <c r="B574" s="1"/>
    </row>
    <row r="575" spans="1:2" ht="12.75">
      <c r="A575" s="3"/>
      <c r="B575" s="1"/>
    </row>
    <row r="576" spans="1:2" ht="12.75">
      <c r="A576" s="3"/>
      <c r="B576" s="1"/>
    </row>
    <row r="577" spans="1:2" ht="12.75">
      <c r="A577" s="3"/>
      <c r="B577" s="1"/>
    </row>
    <row r="578" spans="1:2" ht="12.75">
      <c r="A578" s="3"/>
      <c r="B578" s="1"/>
    </row>
    <row r="579" spans="1:2" ht="12.75">
      <c r="A579" s="3"/>
      <c r="B579" s="1"/>
    </row>
    <row r="580" spans="1:2" ht="12.75">
      <c r="A580" s="3"/>
      <c r="B580" s="1"/>
    </row>
    <row r="581" spans="1:2" ht="12.75">
      <c r="A581" s="3"/>
      <c r="B581" s="1"/>
    </row>
    <row r="582" spans="1:2" ht="12.75">
      <c r="A582" s="3"/>
      <c r="B582" s="1"/>
    </row>
    <row r="583" spans="1:2" ht="12.75">
      <c r="A583" s="3"/>
      <c r="B583" s="1"/>
    </row>
    <row r="584" spans="1:2" ht="12.75">
      <c r="A584" s="3"/>
      <c r="B584" s="1"/>
    </row>
    <row r="585" spans="1:2" ht="12.75">
      <c r="A585" s="3"/>
      <c r="B585" s="1"/>
    </row>
    <row r="586" spans="1:2" ht="12.75">
      <c r="A586" s="3"/>
      <c r="B586" s="1"/>
    </row>
    <row r="587" spans="1:2" ht="12.75">
      <c r="A587" s="3"/>
      <c r="B587" s="1"/>
    </row>
    <row r="588" spans="1:2" ht="12.75">
      <c r="A588" s="3"/>
      <c r="B588" s="1"/>
    </row>
    <row r="589" spans="1:2" ht="12.75">
      <c r="A589" s="3"/>
      <c r="B589" s="1"/>
    </row>
    <row r="590" spans="1:2" ht="12.75">
      <c r="A590" s="3"/>
      <c r="B590" s="1"/>
    </row>
    <row r="591" spans="1:2" ht="12.75">
      <c r="A591" s="3"/>
      <c r="B591" s="1"/>
    </row>
    <row r="592" spans="1:2" ht="12.75">
      <c r="A592" s="3"/>
      <c r="B592" s="1"/>
    </row>
    <row r="593" spans="1:2" ht="12.75">
      <c r="A593" s="3"/>
      <c r="B593" s="1"/>
    </row>
    <row r="594" spans="1:2" ht="12.75">
      <c r="A594" s="3"/>
      <c r="B594" s="1"/>
    </row>
    <row r="595" spans="1:2" ht="12.75">
      <c r="A595" s="3"/>
      <c r="B595" s="1"/>
    </row>
    <row r="596" spans="1:2" ht="12.75">
      <c r="A596" s="3"/>
      <c r="B596" s="1"/>
    </row>
    <row r="597" spans="1:2" ht="12.75">
      <c r="A597" s="3"/>
      <c r="B597" s="1"/>
    </row>
    <row r="598" spans="1:2" ht="12.75">
      <c r="A598" s="3"/>
      <c r="B598" s="1"/>
    </row>
    <row r="599" spans="1:2" ht="12.75">
      <c r="A599" s="3"/>
      <c r="B599" s="1"/>
    </row>
    <row r="600" spans="1:2" ht="12.75">
      <c r="A600" s="3"/>
      <c r="B600" s="1"/>
    </row>
    <row r="601" spans="1:2" ht="12.75">
      <c r="A601" s="3"/>
      <c r="B601" s="1"/>
    </row>
    <row r="602" spans="1:2" ht="12.75">
      <c r="A602" s="3"/>
      <c r="B602" s="1"/>
    </row>
    <row r="603" spans="1:2" ht="12.75">
      <c r="A603" s="3"/>
      <c r="B603" s="1"/>
    </row>
    <row r="604" spans="1:2" ht="12.75">
      <c r="A604" s="3"/>
      <c r="B604" s="1"/>
    </row>
    <row r="605" spans="1:2" ht="12.75">
      <c r="A605" s="3"/>
      <c r="B605" s="1"/>
    </row>
    <row r="606" spans="1:2" ht="12.75">
      <c r="A606" s="3"/>
      <c r="B606" s="1"/>
    </row>
    <row r="607" spans="1:2" ht="12.75">
      <c r="A607" s="3"/>
      <c r="B607" s="1"/>
    </row>
    <row r="608" spans="1:2" ht="12.75">
      <c r="A608" s="3"/>
      <c r="B608" s="1"/>
    </row>
    <row r="609" spans="1:2" ht="12.75">
      <c r="A609" s="3"/>
      <c r="B609" s="1"/>
    </row>
    <row r="610" spans="1:2" ht="12.75">
      <c r="A610" s="3"/>
      <c r="B610" s="1"/>
    </row>
    <row r="611" spans="1:2" ht="12.75">
      <c r="A611" s="3"/>
      <c r="B611" s="1"/>
    </row>
    <row r="612" spans="1:2" ht="12.75">
      <c r="A612" s="3"/>
      <c r="B612" s="1"/>
    </row>
    <row r="613" spans="1:2" ht="12.75">
      <c r="A613" s="3"/>
      <c r="B613" s="1"/>
    </row>
    <row r="614" spans="1:2" ht="12.75">
      <c r="A614" s="3"/>
      <c r="B614" s="1"/>
    </row>
    <row r="615" spans="1:2" ht="12.75">
      <c r="A615" s="3"/>
      <c r="B615" s="1"/>
    </row>
    <row r="616" spans="1:2" ht="12.75">
      <c r="A616" s="3"/>
      <c r="B616" s="1"/>
    </row>
    <row r="617" spans="1:2" ht="12.75">
      <c r="A617" s="3"/>
      <c r="B617" s="1"/>
    </row>
    <row r="618" spans="1:2" ht="12.75">
      <c r="A618" s="3"/>
      <c r="B618" s="1"/>
    </row>
    <row r="619" spans="1:2" ht="12.75">
      <c r="A619" s="3"/>
      <c r="B619" s="1"/>
    </row>
    <row r="620" spans="1:2" ht="12.75">
      <c r="A620" s="3"/>
      <c r="B620" s="1"/>
    </row>
    <row r="621" spans="1:2" ht="12.75">
      <c r="A621" s="3"/>
      <c r="B621" s="1"/>
    </row>
    <row r="622" spans="1:2" ht="12.75">
      <c r="A622" s="3"/>
      <c r="B622" s="1"/>
    </row>
    <row r="623" spans="1:2" ht="12.75">
      <c r="A623" s="3"/>
      <c r="B623" s="1"/>
    </row>
    <row r="624" spans="1:2" ht="12.75">
      <c r="A624" s="3"/>
      <c r="B624" s="1"/>
    </row>
    <row r="625" spans="1:2" ht="12.75">
      <c r="A625" s="3"/>
      <c r="B625" s="1"/>
    </row>
    <row r="626" spans="1:2" ht="12.75">
      <c r="A626" s="3"/>
      <c r="B626" s="1"/>
    </row>
    <row r="627" spans="1:2" ht="12.75">
      <c r="A627" s="3"/>
      <c r="B627" s="1"/>
    </row>
    <row r="628" spans="1:2" ht="12.75">
      <c r="A628" s="3"/>
      <c r="B628" s="1"/>
    </row>
    <row r="629" spans="1:2" ht="12.75">
      <c r="A629" s="3"/>
      <c r="B629" s="1"/>
    </row>
    <row r="630" spans="1:2" ht="12.75">
      <c r="A630" s="3"/>
      <c r="B630" s="1"/>
    </row>
    <row r="631" spans="1:2" ht="12.75">
      <c r="A631" s="3"/>
      <c r="B631" s="1"/>
    </row>
    <row r="632" spans="1:2" ht="12.75">
      <c r="A632" s="3"/>
      <c r="B632" s="1"/>
    </row>
    <row r="633" spans="1:2" ht="12.75">
      <c r="A633" s="3"/>
      <c r="B633" s="1"/>
    </row>
    <row r="634" spans="1:2" ht="12.75">
      <c r="A634" s="3"/>
      <c r="B634" s="1"/>
    </row>
    <row r="635" spans="1:2" ht="12.75">
      <c r="A635" s="3"/>
      <c r="B635" s="1"/>
    </row>
    <row r="636" spans="1:2" ht="12.75">
      <c r="A636" s="3"/>
      <c r="B636" s="1"/>
    </row>
    <row r="637" spans="1:2" ht="12.75">
      <c r="A637" s="3"/>
      <c r="B637" s="1"/>
    </row>
    <row r="638" spans="1:2" ht="12.75">
      <c r="A638" s="3"/>
      <c r="B638" s="1"/>
    </row>
    <row r="639" spans="1:2" ht="12.75">
      <c r="A639" s="3"/>
      <c r="B639" s="1"/>
    </row>
    <row r="640" spans="1:2" ht="12.75">
      <c r="A640" s="3"/>
      <c r="B640" s="1"/>
    </row>
    <row r="641" spans="1:2" ht="12.75">
      <c r="A641" s="3"/>
      <c r="B641" s="1"/>
    </row>
    <row r="642" spans="1:2" ht="12.75">
      <c r="A642" s="3"/>
      <c r="B642" s="1"/>
    </row>
    <row r="643" spans="1:2" ht="12.75">
      <c r="A643" s="3"/>
      <c r="B643" s="1"/>
    </row>
    <row r="644" spans="1:2" ht="12.75">
      <c r="A644" s="3"/>
      <c r="B644" s="1"/>
    </row>
    <row r="645" spans="1:2" ht="12.75">
      <c r="A645" s="3"/>
      <c r="B645" s="1"/>
    </row>
    <row r="646" spans="1:2" ht="12.75">
      <c r="A646" s="3"/>
      <c r="B646" s="1"/>
    </row>
    <row r="647" spans="1:2" ht="12.75">
      <c r="A647" s="3"/>
      <c r="B647" s="1"/>
    </row>
    <row r="648" spans="1:2" ht="12.75">
      <c r="A648" s="3"/>
      <c r="B648" s="1"/>
    </row>
    <row r="649" spans="1:2" ht="12.75">
      <c r="A649" s="3"/>
      <c r="B649" s="1"/>
    </row>
    <row r="650" spans="1:2" ht="12.75">
      <c r="A650" s="3"/>
      <c r="B650" s="1"/>
    </row>
    <row r="651" spans="1:2" ht="12.75">
      <c r="A651" s="3"/>
      <c r="B651" s="1"/>
    </row>
    <row r="652" spans="1:2" ht="12.75">
      <c r="A652" s="3"/>
      <c r="B652" s="1"/>
    </row>
    <row r="653" spans="1:2" ht="12.75">
      <c r="A653" s="3"/>
      <c r="B653" s="1"/>
    </row>
    <row r="654" spans="1:2" ht="12.75">
      <c r="A654" s="3"/>
      <c r="B654" s="1"/>
    </row>
    <row r="655" spans="1:2" ht="12.75">
      <c r="A655" s="3"/>
      <c r="B655" s="1"/>
    </row>
    <row r="656" spans="1:2" ht="12.75">
      <c r="A656" s="3"/>
      <c r="B656" s="1"/>
    </row>
    <row r="657" spans="1:2" ht="12.75">
      <c r="A657" s="3"/>
      <c r="B657" s="1"/>
    </row>
    <row r="658" spans="1:2" ht="12.75">
      <c r="A658" s="3"/>
      <c r="B658" s="1"/>
    </row>
    <row r="659" spans="1:2" ht="12.75">
      <c r="A659" s="3"/>
      <c r="B659" s="1"/>
    </row>
    <row r="660" spans="1:2" ht="12.75">
      <c r="A660" s="3"/>
      <c r="B660" s="1"/>
    </row>
    <row r="661" spans="1:2" ht="12.75">
      <c r="A661" s="3"/>
      <c r="B661" s="1"/>
    </row>
    <row r="662" spans="1:2" ht="12.75">
      <c r="A662" s="3"/>
      <c r="B662" s="1"/>
    </row>
    <row r="663" spans="1:2" ht="12.75">
      <c r="A663" s="3"/>
      <c r="B663" s="1"/>
    </row>
    <row r="664" spans="1:2" ht="12.75">
      <c r="A664" s="3"/>
      <c r="B664" s="1"/>
    </row>
    <row r="665" spans="1:2" ht="12.75">
      <c r="A665" s="3"/>
      <c r="B665" s="1"/>
    </row>
    <row r="666" spans="1:2" ht="12.75">
      <c r="A666" s="3"/>
      <c r="B666" s="1"/>
    </row>
    <row r="667" spans="1:2" ht="12.75">
      <c r="A667" s="3"/>
      <c r="B667" s="1"/>
    </row>
    <row r="668" spans="1:2" ht="12.75">
      <c r="A668" s="3"/>
      <c r="B668" s="1"/>
    </row>
    <row r="669" spans="1:2" ht="12.75">
      <c r="A669" s="3"/>
      <c r="B669" s="1"/>
    </row>
    <row r="670" spans="1:2" ht="12.75">
      <c r="A670" s="3"/>
      <c r="B670" s="1"/>
    </row>
    <row r="671" spans="1:2" ht="12.75">
      <c r="A671" s="3"/>
      <c r="B671" s="1"/>
    </row>
    <row r="672" spans="1:2" ht="12.75">
      <c r="A672" s="3"/>
      <c r="B672" s="1"/>
    </row>
    <row r="673" spans="1:2" ht="12.75">
      <c r="A673" s="3"/>
      <c r="B673" s="1"/>
    </row>
    <row r="674" spans="1:2" ht="12.75">
      <c r="A674" s="3"/>
      <c r="B674" s="1"/>
    </row>
    <row r="675" spans="1:2" ht="12.75">
      <c r="A675" s="3"/>
      <c r="B675" s="1"/>
    </row>
    <row r="676" spans="1:2" ht="12.75">
      <c r="A676" s="3"/>
      <c r="B676" s="1"/>
    </row>
    <row r="677" spans="1:2" ht="12.75">
      <c r="A677" s="3"/>
      <c r="B677" s="1"/>
    </row>
    <row r="678" spans="1:2" ht="12.75">
      <c r="A678" s="3"/>
      <c r="B678" s="1"/>
    </row>
    <row r="679" spans="1:2" ht="12.75">
      <c r="A679" s="3"/>
      <c r="B679" s="1"/>
    </row>
    <row r="680" spans="1:2" ht="12.75">
      <c r="A680" s="3"/>
      <c r="B680" s="1"/>
    </row>
    <row r="681" spans="1:2" ht="12.75">
      <c r="A681" s="3"/>
      <c r="B681" s="1"/>
    </row>
    <row r="682" spans="1:2" ht="12.75">
      <c r="A682" s="3"/>
      <c r="B682" s="1"/>
    </row>
    <row r="683" spans="1:2" ht="12.75">
      <c r="A683" s="3"/>
      <c r="B683" s="1"/>
    </row>
    <row r="684" spans="1:2" ht="12.75">
      <c r="A684" s="3"/>
      <c r="B684" s="1"/>
    </row>
    <row r="685" spans="1:2" ht="12.75">
      <c r="A685" s="3"/>
      <c r="B685" s="1"/>
    </row>
    <row r="686" spans="1:2" ht="12.75">
      <c r="A686" s="3"/>
      <c r="B686" s="1"/>
    </row>
    <row r="687" spans="1:2" ht="12.75">
      <c r="A687" s="3"/>
      <c r="B687" s="1"/>
    </row>
    <row r="688" spans="1:2" ht="12.75">
      <c r="A688" s="3"/>
      <c r="B688" s="1"/>
    </row>
    <row r="689" spans="1:2" ht="12.75">
      <c r="A689" s="3"/>
      <c r="B689" s="1"/>
    </row>
    <row r="690" spans="1:2" ht="12.75">
      <c r="A690" s="3"/>
      <c r="B690" s="1"/>
    </row>
    <row r="691" spans="1:2" ht="12.75">
      <c r="A691" s="3"/>
      <c r="B691" s="1"/>
    </row>
    <row r="692" spans="1:2" ht="12.75">
      <c r="A692" s="3"/>
      <c r="B692" s="1"/>
    </row>
    <row r="693" spans="1:2" ht="12.75">
      <c r="A693" s="3"/>
      <c r="B693" s="1"/>
    </row>
    <row r="694" spans="1:2" ht="12.75">
      <c r="A694" s="3"/>
      <c r="B694" s="1"/>
    </row>
    <row r="695" spans="1:2" ht="12.75">
      <c r="A695" s="3"/>
      <c r="B695" s="1"/>
    </row>
    <row r="696" spans="1:2" ht="12.75">
      <c r="A696" s="3"/>
      <c r="B696" s="1"/>
    </row>
    <row r="697" spans="1:2" ht="12.75">
      <c r="A697" s="3"/>
      <c r="B697" s="1"/>
    </row>
    <row r="698" spans="1:2" ht="12.75">
      <c r="A698" s="3"/>
      <c r="B698" s="1"/>
    </row>
    <row r="699" spans="1:2" ht="12.75">
      <c r="A699" s="3"/>
      <c r="B699" s="1"/>
    </row>
    <row r="700" spans="1:2" ht="12.75">
      <c r="A700" s="3"/>
      <c r="B700" s="1"/>
    </row>
    <row r="701" spans="1:2" ht="12.75">
      <c r="A701" s="3"/>
      <c r="B701" s="1"/>
    </row>
    <row r="702" spans="1:2" ht="12.75">
      <c r="A702" s="3"/>
      <c r="B702" s="1"/>
    </row>
    <row r="703" spans="1:2" ht="12.75">
      <c r="A703" s="3"/>
      <c r="B703" s="1"/>
    </row>
    <row r="704" spans="1:2" ht="12.75">
      <c r="A704" s="3"/>
      <c r="B704" s="1"/>
    </row>
    <row r="705" spans="1:2" ht="12.75">
      <c r="A705" s="3"/>
      <c r="B705" s="1"/>
    </row>
    <row r="706" spans="1:2" ht="12.75">
      <c r="A706" s="3"/>
      <c r="B706" s="1"/>
    </row>
    <row r="707" spans="1:2" ht="12.75">
      <c r="A707" s="3"/>
      <c r="B707" s="1"/>
    </row>
    <row r="708" spans="1:2" ht="12.75">
      <c r="A708" s="3"/>
      <c r="B708" s="1"/>
    </row>
    <row r="709" spans="1:2" ht="12.75">
      <c r="A709" s="3"/>
      <c r="B709" s="1"/>
    </row>
    <row r="710" spans="1:2" ht="12.75">
      <c r="A710" s="3"/>
      <c r="B710" s="1"/>
    </row>
    <row r="711" spans="1:2" ht="12.75">
      <c r="A711" s="3"/>
      <c r="B711" s="1"/>
    </row>
    <row r="712" spans="1:2" ht="12.75">
      <c r="A712" s="3"/>
      <c r="B712" s="1"/>
    </row>
    <row r="713" spans="1:2" ht="12.75">
      <c r="A713" s="3"/>
      <c r="B713" s="1"/>
    </row>
    <row r="714" spans="1:2" ht="12.75">
      <c r="A714" s="3"/>
      <c r="B714" s="1"/>
    </row>
    <row r="715" spans="1:2" ht="12.75">
      <c r="A715" s="3"/>
      <c r="B715" s="1"/>
    </row>
    <row r="716" spans="1:2" ht="12.75">
      <c r="A716" s="3"/>
      <c r="B716" s="1"/>
    </row>
    <row r="717" spans="1:2" ht="12.75">
      <c r="A717" s="3"/>
      <c r="B717" s="1"/>
    </row>
    <row r="718" spans="1:2" ht="12.75">
      <c r="A718" s="3"/>
      <c r="B718" s="1"/>
    </row>
    <row r="719" spans="1:2" ht="12.75">
      <c r="A719" s="3"/>
      <c r="B719" s="1"/>
    </row>
    <row r="720" spans="1:2" ht="12.75">
      <c r="A720" s="3"/>
      <c r="B720" s="1"/>
    </row>
    <row r="721" spans="1:2" ht="12.75">
      <c r="A721" s="3"/>
      <c r="B721" s="1"/>
    </row>
    <row r="722" spans="1:2" ht="12.75">
      <c r="A722" s="3"/>
      <c r="B722" s="1"/>
    </row>
    <row r="723" spans="1:2" ht="12.75">
      <c r="A723" s="3"/>
      <c r="B723" s="1"/>
    </row>
    <row r="724" spans="1:2" ht="12.75">
      <c r="A724" s="3"/>
      <c r="B724" s="1"/>
    </row>
    <row r="725" spans="1:2" ht="12.75">
      <c r="A725" s="3"/>
      <c r="B725" s="1"/>
    </row>
    <row r="726" spans="1:2" ht="12.75">
      <c r="A726" s="3"/>
      <c r="B726" s="1"/>
    </row>
    <row r="727" spans="1:2" ht="12.75">
      <c r="A727" s="3"/>
      <c r="B727" s="1"/>
    </row>
    <row r="728" spans="1:2" ht="12.75">
      <c r="A728" s="3"/>
      <c r="B728" s="1"/>
    </row>
    <row r="729" spans="1:2" ht="12.75">
      <c r="A729" s="3"/>
      <c r="B729" s="1"/>
    </row>
    <row r="730" spans="1:2" ht="12.75">
      <c r="A730" s="3"/>
      <c r="B730" s="1"/>
    </row>
    <row r="731" spans="1:2" ht="12.75">
      <c r="A731" s="3"/>
      <c r="B731" s="1"/>
    </row>
    <row r="732" spans="1:2" ht="12.75">
      <c r="A732" s="3"/>
      <c r="B732" s="1"/>
    </row>
    <row r="733" spans="1:2" ht="12.75">
      <c r="A733" s="3"/>
      <c r="B733" s="1"/>
    </row>
    <row r="734" spans="1:2" ht="12.75">
      <c r="A734" s="3"/>
      <c r="B734" s="1"/>
    </row>
    <row r="735" spans="1:2" ht="12.75">
      <c r="A735" s="3"/>
      <c r="B735" s="1"/>
    </row>
    <row r="736" spans="1:2" ht="12.75">
      <c r="A736" s="3"/>
      <c r="B736" s="1"/>
    </row>
    <row r="737" spans="1:2" ht="12.75">
      <c r="A737" s="3"/>
      <c r="B737" s="1"/>
    </row>
    <row r="738" spans="1:2" ht="12.75">
      <c r="A738" s="3"/>
      <c r="B738" s="1"/>
    </row>
    <row r="739" spans="1:2" ht="12.75">
      <c r="A739" s="3"/>
      <c r="B739" s="1"/>
    </row>
    <row r="740" spans="1:2" ht="12.75">
      <c r="A740" s="3"/>
      <c r="B740" s="1"/>
    </row>
    <row r="741" spans="1:2" ht="12.75">
      <c r="A741" s="3"/>
      <c r="B741" s="1"/>
    </row>
    <row r="742" spans="1:2" ht="12.75">
      <c r="A742" s="3"/>
      <c r="B742" s="1"/>
    </row>
    <row r="743" spans="1:2" ht="12.75">
      <c r="A743" s="3"/>
      <c r="B743" s="1"/>
    </row>
    <row r="744" spans="1:2" ht="12.75">
      <c r="A744" s="3"/>
      <c r="B744" s="1"/>
    </row>
    <row r="745" spans="1:2" ht="12.75">
      <c r="A745" s="3"/>
      <c r="B745" s="1"/>
    </row>
    <row r="746" spans="1:2" ht="12.75">
      <c r="A746" s="3"/>
      <c r="B746" s="1"/>
    </row>
    <row r="747" spans="1:2" ht="12.75">
      <c r="A747" s="3"/>
      <c r="B747" s="1"/>
    </row>
    <row r="748" spans="1:2" ht="12.75">
      <c r="A748" s="3"/>
      <c r="B748" s="1"/>
    </row>
    <row r="749" spans="1:2" ht="12.75">
      <c r="A749" s="3"/>
      <c r="B749" s="1"/>
    </row>
    <row r="750" spans="1:2" ht="12.75">
      <c r="A750" s="3"/>
      <c r="B750" s="1"/>
    </row>
    <row r="751" spans="1:2" ht="12.75">
      <c r="A751" s="3"/>
      <c r="B751" s="1"/>
    </row>
    <row r="752" spans="1:2" ht="12.75">
      <c r="A752" s="3"/>
      <c r="B752" s="1"/>
    </row>
    <row r="753" spans="1:2" ht="12.75">
      <c r="A753" s="3"/>
      <c r="B753" s="1"/>
    </row>
    <row r="754" spans="1:2" ht="12.75">
      <c r="A754" s="3"/>
      <c r="B754" s="1"/>
    </row>
    <row r="755" spans="1:2" ht="12.75">
      <c r="A755" s="3"/>
      <c r="B755" s="1"/>
    </row>
    <row r="756" spans="1:2" ht="12.75">
      <c r="A756" s="3"/>
      <c r="B756" s="1"/>
    </row>
    <row r="757" spans="1:2" ht="12.75">
      <c r="A757" s="3"/>
      <c r="B757" s="1"/>
    </row>
    <row r="758" spans="1:2" ht="12.75">
      <c r="A758" s="3"/>
      <c r="B758" s="1"/>
    </row>
    <row r="759" spans="1:2" ht="12.75">
      <c r="A759" s="3"/>
      <c r="B759" s="1"/>
    </row>
    <row r="760" spans="1:2" ht="12.75">
      <c r="A760" s="3"/>
      <c r="B760" s="1"/>
    </row>
    <row r="761" spans="1:2" ht="12.75">
      <c r="A761" s="3"/>
      <c r="B761" s="1"/>
    </row>
    <row r="762" spans="1:2" ht="12.75">
      <c r="A762" s="3"/>
      <c r="B762" s="1"/>
    </row>
    <row r="763" spans="1:2" ht="12.75">
      <c r="A763" s="3"/>
      <c r="B763" s="1"/>
    </row>
    <row r="764" spans="1:2" ht="12.75">
      <c r="A764" s="3"/>
      <c r="B764" s="1"/>
    </row>
    <row r="765" spans="1:2" ht="12.75">
      <c r="A765" s="3"/>
      <c r="B765" s="1"/>
    </row>
    <row r="766" spans="1:2" ht="12.75">
      <c r="A766" s="3"/>
      <c r="B766" s="1"/>
    </row>
    <row r="767" spans="1:2" ht="12.75">
      <c r="A767" s="3"/>
      <c r="B767" s="1"/>
    </row>
    <row r="768" spans="1:2" ht="12.75">
      <c r="A768" s="3"/>
      <c r="B768" s="1"/>
    </row>
    <row r="769" spans="1:2" ht="12.75">
      <c r="A769" s="3"/>
      <c r="B769" s="1"/>
    </row>
    <row r="770" spans="1:2" ht="12.75">
      <c r="A770" s="3"/>
      <c r="B770" s="1"/>
    </row>
    <row r="771" spans="1:2" ht="12.75">
      <c r="A771" s="3"/>
      <c r="B771" s="1"/>
    </row>
    <row r="772" spans="1:2" ht="12.75">
      <c r="A772" s="3"/>
      <c r="B772" s="1"/>
    </row>
    <row r="773" spans="1:2" ht="12.75">
      <c r="A773" s="3"/>
      <c r="B773" s="1"/>
    </row>
    <row r="774" spans="1:2" ht="12.75">
      <c r="A774" s="3"/>
      <c r="B774" s="1"/>
    </row>
    <row r="775" spans="1:2" ht="12.75">
      <c r="A775" s="3"/>
      <c r="B775" s="1"/>
    </row>
    <row r="776" spans="1:2" ht="12.75">
      <c r="A776" s="3"/>
      <c r="B776" s="1"/>
    </row>
    <row r="777" spans="1:2" ht="12.75">
      <c r="A777" s="3"/>
      <c r="B777" s="1"/>
    </row>
    <row r="778" spans="1:2" ht="12.75">
      <c r="A778" s="3"/>
      <c r="B778" s="1"/>
    </row>
    <row r="779" spans="1:2" ht="12.75">
      <c r="A779" s="3"/>
      <c r="B779" s="1"/>
    </row>
    <row r="780" spans="1:2" ht="12.75">
      <c r="A780" s="3"/>
      <c r="B780" s="1"/>
    </row>
    <row r="781" spans="1:2" ht="12.75">
      <c r="A781" s="3"/>
      <c r="B781" s="1"/>
    </row>
    <row r="782" spans="1:2" ht="12.75">
      <c r="A782" s="3"/>
      <c r="B782" s="1"/>
    </row>
    <row r="783" spans="1:2" ht="12.75">
      <c r="A783" s="3"/>
      <c r="B783" s="1"/>
    </row>
    <row r="784" spans="1:2" ht="12.75">
      <c r="A784" s="3"/>
      <c r="B784" s="1"/>
    </row>
    <row r="785" spans="1:2" ht="12.75">
      <c r="A785" s="3"/>
      <c r="B785" s="1"/>
    </row>
    <row r="786" spans="1:2" ht="12.75">
      <c r="A786" s="3"/>
      <c r="B786" s="1"/>
    </row>
    <row r="787" spans="1:2" ht="12.75">
      <c r="A787" s="3"/>
      <c r="B787" s="1"/>
    </row>
    <row r="788" spans="1:2" ht="12.75">
      <c r="A788" s="3"/>
      <c r="B788" s="1"/>
    </row>
    <row r="789" spans="1:2" ht="12.75">
      <c r="A789" s="3"/>
      <c r="B789" s="1"/>
    </row>
    <row r="790" spans="1:2" ht="12.75">
      <c r="A790" s="3"/>
      <c r="B790" s="1"/>
    </row>
    <row r="791" spans="1:2" ht="12.75">
      <c r="A791" s="3"/>
      <c r="B791" s="1"/>
    </row>
    <row r="792" spans="1:2" ht="12.75">
      <c r="A792" s="3"/>
      <c r="B792" s="1"/>
    </row>
    <row r="793" spans="1:2" ht="12.75">
      <c r="A793" s="3"/>
      <c r="B793" s="1"/>
    </row>
    <row r="794" spans="1:2" ht="12.75">
      <c r="A794" s="3"/>
      <c r="B794" s="1"/>
    </row>
    <row r="795" spans="1:2" ht="12.75">
      <c r="A795" s="3"/>
      <c r="B795" s="1"/>
    </row>
    <row r="796" spans="1:2" ht="12.75">
      <c r="A796" s="3"/>
      <c r="B796" s="1"/>
    </row>
    <row r="797" spans="1:2" ht="12.75">
      <c r="A797" s="3"/>
      <c r="B797" s="1"/>
    </row>
    <row r="798" spans="1:2" ht="12.75">
      <c r="A798" s="3"/>
      <c r="B798" s="1"/>
    </row>
    <row r="799" spans="1:2" ht="12.75">
      <c r="A799" s="3"/>
      <c r="B799" s="1"/>
    </row>
    <row r="800" spans="1:2" ht="12.75">
      <c r="A800" s="3"/>
      <c r="B800" s="1"/>
    </row>
    <row r="801" spans="1:2" ht="12.75">
      <c r="A801" s="3"/>
      <c r="B801" s="1"/>
    </row>
    <row r="802" spans="1:2" ht="12.75">
      <c r="A802" s="3"/>
      <c r="B802" s="1"/>
    </row>
    <row r="803" spans="1:2" ht="12.75">
      <c r="A803" s="3"/>
      <c r="B803" s="1"/>
    </row>
    <row r="804" spans="1:2" ht="12.75">
      <c r="A804" s="3"/>
      <c r="B804" s="1"/>
    </row>
    <row r="805" spans="1:2" ht="12.75">
      <c r="A805" s="3"/>
      <c r="B805" s="1"/>
    </row>
    <row r="806" spans="1:2" ht="12.75">
      <c r="A806" s="3"/>
      <c r="B806" s="1"/>
    </row>
    <row r="807" spans="1:2" ht="12.75">
      <c r="A807" s="3"/>
      <c r="B807" s="1"/>
    </row>
    <row r="808" spans="1:2" ht="12.75">
      <c r="A808" s="3"/>
      <c r="B808" s="1"/>
    </row>
    <row r="809" spans="1:2" ht="12.75">
      <c r="A809" s="3"/>
      <c r="B809" s="1"/>
    </row>
    <row r="810" spans="1:2" ht="12.75">
      <c r="A810" s="3"/>
      <c r="B810" s="1"/>
    </row>
    <row r="811" spans="1:2" ht="12.75">
      <c r="A811" s="3"/>
      <c r="B811" s="1"/>
    </row>
    <row r="812" spans="1:2" ht="12.75">
      <c r="A812" s="3"/>
      <c r="B812" s="1"/>
    </row>
    <row r="813" spans="1:2" ht="12.75">
      <c r="A813" s="3"/>
      <c r="B813" s="1"/>
    </row>
    <row r="814" spans="1:2" ht="12.75">
      <c r="A814" s="3"/>
      <c r="B814" s="1"/>
    </row>
    <row r="815" spans="1:2" ht="12.75">
      <c r="A815" s="3"/>
      <c r="B815" s="1"/>
    </row>
    <row r="816" spans="1:2" ht="12.75">
      <c r="A816" s="3"/>
      <c r="B816" s="1"/>
    </row>
    <row r="817" spans="1:2" ht="12.75">
      <c r="A817" s="3"/>
      <c r="B817" s="1"/>
    </row>
    <row r="818" spans="1:2" ht="12.75">
      <c r="A818" s="3"/>
      <c r="B818" s="1"/>
    </row>
    <row r="819" spans="1:2" ht="12.75">
      <c r="A819" s="3"/>
      <c r="B819" s="1"/>
    </row>
    <row r="820" spans="1:2" ht="12.75">
      <c r="A820" s="3"/>
      <c r="B820" s="1"/>
    </row>
    <row r="821" spans="1:2" ht="12.75">
      <c r="A821" s="3"/>
      <c r="B821" s="1"/>
    </row>
    <row r="822" spans="1:2" ht="12.75">
      <c r="A822" s="3"/>
      <c r="B822" s="1"/>
    </row>
    <row r="823" spans="1:2" ht="12.75">
      <c r="A823" s="3"/>
      <c r="B823" s="1"/>
    </row>
    <row r="824" spans="1:2" ht="12.75">
      <c r="A824" s="3"/>
      <c r="B824" s="1"/>
    </row>
    <row r="825" spans="1:2" ht="12.75">
      <c r="A825" s="3"/>
      <c r="B825" s="1"/>
    </row>
    <row r="826" spans="1:2" ht="12.75">
      <c r="A826" s="3"/>
      <c r="B826" s="1"/>
    </row>
    <row r="827" spans="1:2" ht="12.75">
      <c r="A827" s="3"/>
      <c r="B827" s="1"/>
    </row>
    <row r="828" spans="1:2" ht="12.75">
      <c r="A828" s="3"/>
      <c r="B828" s="1"/>
    </row>
    <row r="829" spans="1:2" ht="12.75">
      <c r="A829" s="3"/>
      <c r="B829" s="1"/>
    </row>
    <row r="830" spans="1:2" ht="12.75">
      <c r="A830" s="3"/>
      <c r="B830" s="1"/>
    </row>
    <row r="831" spans="1:2" ht="12.75">
      <c r="A831" s="3"/>
      <c r="B831" s="1"/>
    </row>
    <row r="832" spans="1:2" ht="12.75">
      <c r="A832" s="3"/>
      <c r="B832" s="1"/>
    </row>
    <row r="833" spans="1:2" ht="12.75">
      <c r="A833" s="3"/>
      <c r="B833" s="1"/>
    </row>
    <row r="834" spans="1:2" ht="12.75">
      <c r="A834" s="3"/>
      <c r="B834" s="1"/>
    </row>
    <row r="835" spans="1:2" ht="12.75">
      <c r="A835" s="3"/>
      <c r="B835" s="1"/>
    </row>
    <row r="836" spans="1:2" ht="12.75">
      <c r="A836" s="3"/>
      <c r="B836" s="1"/>
    </row>
    <row r="837" spans="1:2" ht="12.75">
      <c r="A837" s="3"/>
      <c r="B837" s="1"/>
    </row>
    <row r="838" spans="1:2" ht="12.75">
      <c r="A838" s="3"/>
      <c r="B838" s="1"/>
    </row>
    <row r="839" spans="1:2" ht="12.75">
      <c r="A839" s="3"/>
      <c r="B839" s="1"/>
    </row>
    <row r="840" spans="1:2" ht="12.75">
      <c r="A840" s="3"/>
      <c r="B840" s="1"/>
    </row>
    <row r="841" spans="1:2" ht="12.75">
      <c r="A841" s="3"/>
      <c r="B841" s="1"/>
    </row>
    <row r="842" spans="1:2" ht="12.75">
      <c r="A842" s="3"/>
      <c r="B842" s="1"/>
    </row>
    <row r="843" spans="1:2" ht="12.75">
      <c r="A843" s="3"/>
      <c r="B843" s="1"/>
    </row>
    <row r="844" spans="1:2" ht="12.75">
      <c r="A844" s="3"/>
      <c r="B844" s="1"/>
    </row>
    <row r="845" spans="1:2" ht="12.75">
      <c r="A845" s="3"/>
      <c r="B845" s="1"/>
    </row>
    <row r="846" spans="1:2" ht="12.75">
      <c r="A846" s="3"/>
      <c r="B846" s="1"/>
    </row>
    <row r="847" spans="1:2" ht="12.75">
      <c r="A847" s="3"/>
      <c r="B847" s="1"/>
    </row>
    <row r="848" spans="1:2" ht="12.75">
      <c r="A848" s="3"/>
      <c r="B848" s="1"/>
    </row>
    <row r="849" spans="1:2" ht="12.75">
      <c r="A849" s="3"/>
      <c r="B849" s="1"/>
    </row>
    <row r="850" spans="1:2" ht="12.75">
      <c r="A850" s="3"/>
      <c r="B850" s="1"/>
    </row>
    <row r="851" spans="1:2" ht="12.75">
      <c r="A851" s="3"/>
      <c r="B851" s="1"/>
    </row>
    <row r="852" spans="1:2" ht="12.75">
      <c r="A852" s="3"/>
      <c r="B852" s="1"/>
    </row>
    <row r="853" spans="1:2" ht="12.75">
      <c r="A853" s="3"/>
      <c r="B853" s="1"/>
    </row>
    <row r="854" spans="1:2" ht="12.75">
      <c r="A854" s="3"/>
      <c r="B854" s="1"/>
    </row>
    <row r="855" spans="1:2" ht="12.75">
      <c r="A855" s="3"/>
      <c r="B855" s="1"/>
    </row>
    <row r="856" spans="1:2" ht="12.75">
      <c r="A856" s="3"/>
      <c r="B856" s="1"/>
    </row>
    <row r="857" spans="1:2" ht="12.75">
      <c r="A857" s="3"/>
      <c r="B857" s="1"/>
    </row>
    <row r="858" spans="1:2" ht="12.75">
      <c r="A858" s="3"/>
      <c r="B858" s="1"/>
    </row>
    <row r="859" spans="1:2" ht="12.75">
      <c r="A859" s="3"/>
      <c r="B859" s="1"/>
    </row>
    <row r="860" spans="1:2" ht="12.75">
      <c r="A860" s="3"/>
      <c r="B860" s="1"/>
    </row>
    <row r="861" spans="1:2" ht="12.75">
      <c r="A861" s="3"/>
      <c r="B861" s="1"/>
    </row>
    <row r="862" spans="1:2" ht="12.75">
      <c r="A862" s="3"/>
      <c r="B862" s="1"/>
    </row>
    <row r="863" spans="1:2" ht="12.75">
      <c r="A863" s="3"/>
      <c r="B863" s="1"/>
    </row>
    <row r="864" spans="1:2" ht="12.75">
      <c r="A864" s="3"/>
      <c r="B864" s="1"/>
    </row>
    <row r="865" spans="1:2" ht="12.75">
      <c r="A865" s="3"/>
      <c r="B865" s="1"/>
    </row>
    <row r="866" spans="1:2" ht="12.75">
      <c r="A866" s="3"/>
      <c r="B866" s="1"/>
    </row>
    <row r="867" spans="1:2" ht="12.75">
      <c r="A867" s="3"/>
      <c r="B867" s="1"/>
    </row>
    <row r="868" spans="1:2" ht="12.75">
      <c r="A868" s="3"/>
      <c r="B868" s="1"/>
    </row>
    <row r="869" spans="1:2" ht="12.75">
      <c r="A869" s="3"/>
      <c r="B869" s="1"/>
    </row>
    <row r="870" spans="1:2" ht="12.75">
      <c r="A870" s="3"/>
      <c r="B870" s="1"/>
    </row>
    <row r="871" spans="1:2" ht="12.75">
      <c r="A871" s="3"/>
      <c r="B871" s="1"/>
    </row>
    <row r="872" spans="1:2" ht="12.75">
      <c r="A872" s="3"/>
      <c r="B872" s="1"/>
    </row>
    <row r="873" spans="1:2" ht="12.75">
      <c r="A873" s="3"/>
      <c r="B873" s="1"/>
    </row>
    <row r="874" spans="1:2" ht="12.75">
      <c r="A874" s="3"/>
      <c r="B874" s="1"/>
    </row>
    <row r="875" spans="1:2" ht="12.75">
      <c r="A875" s="3"/>
      <c r="B875" s="1"/>
    </row>
    <row r="876" spans="1:2" ht="12.75">
      <c r="A876" s="3"/>
      <c r="B876" s="1"/>
    </row>
    <row r="877" spans="1:2" ht="12.75">
      <c r="A877" s="3"/>
      <c r="B877" s="1"/>
    </row>
    <row r="878" spans="1:2" ht="12.75">
      <c r="A878" s="3"/>
      <c r="B878" s="1"/>
    </row>
    <row r="879" spans="1:2" ht="12.75">
      <c r="A879" s="3"/>
      <c r="B879" s="1"/>
    </row>
    <row r="880" spans="1:2" ht="12.75">
      <c r="A880" s="3"/>
      <c r="B880" s="1"/>
    </row>
    <row r="881" spans="1:2" ht="12.75">
      <c r="A881" s="3"/>
      <c r="B881" s="1"/>
    </row>
    <row r="882" spans="1:2" ht="12.75">
      <c r="A882" s="3"/>
      <c r="B882" s="1"/>
    </row>
    <row r="883" spans="1:2" ht="12.75">
      <c r="A883" s="3"/>
      <c r="B883" s="1"/>
    </row>
    <row r="884" spans="1:2" ht="12.75">
      <c r="A884" s="3"/>
      <c r="B884" s="1"/>
    </row>
    <row r="885" spans="1:2" ht="12.75">
      <c r="A885" s="3"/>
      <c r="B885" s="1"/>
    </row>
    <row r="886" spans="1:2" ht="12.75">
      <c r="A886" s="3"/>
      <c r="B886" s="1"/>
    </row>
    <row r="887" spans="1:2" ht="12.75">
      <c r="A887" s="3"/>
      <c r="B887" s="1"/>
    </row>
    <row r="888" spans="1:2" ht="12.75">
      <c r="A888" s="3"/>
      <c r="B888" s="1"/>
    </row>
    <row r="889" spans="1:2" ht="12.75">
      <c r="A889" s="3"/>
      <c r="B889" s="1"/>
    </row>
    <row r="890" spans="1:2" ht="12.75">
      <c r="A890" s="3"/>
      <c r="B890" s="1"/>
    </row>
    <row r="891" spans="1:2" ht="12.75">
      <c r="A891" s="3"/>
      <c r="B891" s="1"/>
    </row>
    <row r="892" spans="1:2" ht="12.75">
      <c r="A892" s="3"/>
      <c r="B892" s="1"/>
    </row>
    <row r="893" spans="1:2" ht="12.75">
      <c r="A893" s="3"/>
      <c r="B893" s="1"/>
    </row>
    <row r="894" spans="1:2" ht="12.75">
      <c r="A894" s="3"/>
      <c r="B894" s="1"/>
    </row>
    <row r="895" spans="1:2" ht="12.75">
      <c r="A895" s="3"/>
      <c r="B895" s="1"/>
    </row>
    <row r="896" spans="1:2" ht="12.75">
      <c r="A896" s="3"/>
      <c r="B896" s="1"/>
    </row>
    <row r="897" spans="1:2" ht="12.75">
      <c r="A897" s="3"/>
      <c r="B897" s="1"/>
    </row>
    <row r="898" spans="1:2" ht="12.75">
      <c r="A898" s="3"/>
      <c r="B898" s="1"/>
    </row>
    <row r="899" spans="1:2" ht="12.75">
      <c r="A899" s="3"/>
      <c r="B899" s="1"/>
    </row>
    <row r="900" spans="1:2" ht="12.75">
      <c r="A900" s="3"/>
      <c r="B900" s="1"/>
    </row>
    <row r="901" spans="1:2" ht="12.75">
      <c r="A901" s="3"/>
      <c r="B901" s="1"/>
    </row>
    <row r="902" spans="1:2" ht="12.75">
      <c r="A902" s="3"/>
      <c r="B902" s="1"/>
    </row>
    <row r="903" spans="1:2" ht="12.75">
      <c r="A903" s="3"/>
      <c r="B903" s="1"/>
    </row>
    <row r="904" spans="1:2" ht="12.75">
      <c r="A904" s="3"/>
      <c r="B904" s="1"/>
    </row>
    <row r="905" spans="1:2" ht="12.75">
      <c r="A905" s="3"/>
      <c r="B905" s="1"/>
    </row>
    <row r="906" spans="1:2" ht="12.75">
      <c r="A906" s="3"/>
      <c r="B906" s="1"/>
    </row>
    <row r="907" spans="1:2" ht="12.75">
      <c r="A907" s="3"/>
      <c r="B907" s="1"/>
    </row>
    <row r="908" spans="1:2" ht="12.75">
      <c r="A908" s="3"/>
      <c r="B908" s="1"/>
    </row>
    <row r="909" spans="1:2" ht="12.75">
      <c r="A909" s="3"/>
      <c r="B909" s="1"/>
    </row>
    <row r="910" spans="1:2" ht="12.75">
      <c r="A910" s="3"/>
      <c r="B910" s="1"/>
    </row>
    <row r="911" spans="1:2" ht="12.75">
      <c r="A911" s="3"/>
      <c r="B911" s="1"/>
    </row>
    <row r="912" spans="1:2" ht="12.75">
      <c r="A912" s="3"/>
      <c r="B912" s="1"/>
    </row>
    <row r="913" spans="1:2" ht="12.75">
      <c r="A913" s="3"/>
      <c r="B913" s="1"/>
    </row>
    <row r="914" spans="1:2" ht="12.75">
      <c r="A914" s="3"/>
      <c r="B914" s="1"/>
    </row>
    <row r="915" spans="1:2" ht="12.75">
      <c r="A915" s="3"/>
      <c r="B915" s="1"/>
    </row>
    <row r="916" spans="1:2" ht="12.75">
      <c r="A916" s="3"/>
      <c r="B916" s="1"/>
    </row>
    <row r="917" spans="1:2" ht="12.75">
      <c r="A917" s="3"/>
      <c r="B917" s="1"/>
    </row>
    <row r="918" spans="1:2" ht="12.75">
      <c r="A918" s="3"/>
      <c r="B918" s="1"/>
    </row>
    <row r="919" spans="1:2" ht="12.75">
      <c r="A919" s="3"/>
      <c r="B919" s="1"/>
    </row>
    <row r="920" spans="1:2" ht="12.75">
      <c r="A920" s="3"/>
      <c r="B920" s="1"/>
    </row>
    <row r="921" spans="1:2" ht="12.75">
      <c r="A921" s="3"/>
      <c r="B921" s="1"/>
    </row>
    <row r="922" spans="1:2" ht="12.75">
      <c r="A922" s="3"/>
      <c r="B922" s="1"/>
    </row>
    <row r="923" spans="1:2" ht="12.75">
      <c r="A923" s="3"/>
      <c r="B923" s="1"/>
    </row>
    <row r="924" spans="1:2" ht="12.75">
      <c r="A924" s="3"/>
      <c r="B924" s="1"/>
    </row>
    <row r="925" spans="1:2" ht="12.75">
      <c r="A925" s="3"/>
      <c r="B925" s="1"/>
    </row>
    <row r="926" spans="1:2" ht="12.75">
      <c r="A926" s="3"/>
      <c r="B926" s="1"/>
    </row>
    <row r="927" spans="1:2" ht="12.75">
      <c r="A927" s="3"/>
      <c r="B927" s="1"/>
    </row>
    <row r="928" spans="1:2" ht="12.75">
      <c r="A928" s="3"/>
      <c r="B928" s="1"/>
    </row>
    <row r="929" spans="1:2" ht="12.75">
      <c r="A929" s="3"/>
      <c r="B929" s="1"/>
    </row>
    <row r="930" spans="1:2" ht="12.75">
      <c r="A930" s="3"/>
      <c r="B930" s="1"/>
    </row>
    <row r="931" spans="1:2" ht="12.75">
      <c r="A931" s="3"/>
      <c r="B931" s="1"/>
    </row>
    <row r="932" spans="1:2" ht="12.75">
      <c r="A932" s="3"/>
      <c r="B932" s="1"/>
    </row>
    <row r="933" spans="1:2" ht="12.75">
      <c r="A933" s="3"/>
      <c r="B933" s="1"/>
    </row>
    <row r="934" spans="1:2" ht="12.75">
      <c r="A934" s="3"/>
      <c r="B934" s="1"/>
    </row>
    <row r="935" spans="1:2" ht="12.75">
      <c r="A935" s="3"/>
      <c r="B935" s="1"/>
    </row>
    <row r="936" spans="1:2" ht="12.75">
      <c r="A936" s="3"/>
      <c r="B936" s="1"/>
    </row>
    <row r="937" spans="1:2" ht="12.75">
      <c r="A937" s="3"/>
      <c r="B937" s="1"/>
    </row>
    <row r="938" spans="1:2" ht="12.75">
      <c r="A938" s="3"/>
      <c r="B938" s="1"/>
    </row>
    <row r="939" spans="1:2" ht="12.75">
      <c r="A939" s="3"/>
      <c r="B939" s="1"/>
    </row>
    <row r="940" spans="1:2" ht="12.75">
      <c r="A940" s="3"/>
      <c r="B940" s="1"/>
    </row>
    <row r="941" spans="1:2" ht="12.75">
      <c r="A941" s="3"/>
      <c r="B941" s="1"/>
    </row>
    <row r="942" spans="1:2" ht="12.75">
      <c r="A942" s="3"/>
      <c r="B942" s="1"/>
    </row>
    <row r="943" spans="1:2" ht="12.75">
      <c r="A943" s="3"/>
      <c r="B943" s="1"/>
    </row>
    <row r="944" spans="1:2" ht="12.75">
      <c r="A944" s="3"/>
      <c r="B944" s="1"/>
    </row>
    <row r="945" spans="1:2" ht="12.75">
      <c r="A945" s="3"/>
      <c r="B945" s="1"/>
    </row>
    <row r="946" spans="1:2" ht="12.75">
      <c r="A946" s="3"/>
      <c r="B946" s="1"/>
    </row>
    <row r="947" spans="1:2" ht="12.75">
      <c r="A947" s="3"/>
      <c r="B947" s="1"/>
    </row>
    <row r="948" spans="1:2" ht="12.75">
      <c r="A948" s="3"/>
      <c r="B948" s="1"/>
    </row>
    <row r="949" spans="1:2" ht="12.75">
      <c r="A949" s="3"/>
      <c r="B949" s="1"/>
    </row>
    <row r="950" spans="1:2" ht="12.75">
      <c r="A950" s="3"/>
      <c r="B950" s="1"/>
    </row>
    <row r="951" spans="1:2" ht="12.75">
      <c r="A951" s="3"/>
      <c r="B951" s="1"/>
    </row>
    <row r="952" spans="1:2" ht="12.75">
      <c r="A952" s="3"/>
      <c r="B952" s="1"/>
    </row>
    <row r="953" spans="1:2" ht="12.75">
      <c r="A953" s="3"/>
      <c r="B953" s="1"/>
    </row>
    <row r="954" spans="1:2" ht="12.75">
      <c r="A954" s="3"/>
      <c r="B954" s="1"/>
    </row>
    <row r="955" spans="1:2" ht="12.75">
      <c r="A955" s="3"/>
      <c r="B955" s="1"/>
    </row>
    <row r="956" spans="1:2" ht="12.75">
      <c r="A956" s="3"/>
      <c r="B956" s="1"/>
    </row>
    <row r="957" spans="1:2" ht="12.75">
      <c r="A957" s="3"/>
      <c r="B957" s="1"/>
    </row>
    <row r="958" spans="1:2" ht="12.75">
      <c r="A958" s="3"/>
      <c r="B958" s="1"/>
    </row>
    <row r="959" spans="1:2" ht="12.75">
      <c r="A959" s="3"/>
      <c r="B959" s="1"/>
    </row>
    <row r="960" spans="1:2" ht="12.75">
      <c r="A960" s="3"/>
      <c r="B960" s="1"/>
    </row>
    <row r="961" spans="1:2" ht="12.75">
      <c r="A961" s="3"/>
      <c r="B961" s="1"/>
    </row>
    <row r="962" spans="1:2" ht="12.75">
      <c r="A962" s="3"/>
      <c r="B962" s="1"/>
    </row>
    <row r="963" spans="1:2" ht="12.75">
      <c r="A963" s="3"/>
      <c r="B963" s="1"/>
    </row>
    <row r="964" spans="1:2" ht="12.75">
      <c r="A964" s="3"/>
      <c r="B964" s="1"/>
    </row>
    <row r="965" spans="1:2" ht="12.75">
      <c r="A965" s="3"/>
      <c r="B965" s="1"/>
    </row>
    <row r="966" spans="1:2" ht="12.75">
      <c r="A966" s="3"/>
      <c r="B966" s="1"/>
    </row>
    <row r="967" spans="1:2" ht="12.75">
      <c r="A967" s="3"/>
      <c r="B967" s="1"/>
    </row>
    <row r="968" spans="1:2" ht="12.75">
      <c r="A968" s="3"/>
      <c r="B968" s="1"/>
    </row>
    <row r="969" spans="1:2" ht="12.75">
      <c r="A969" s="3"/>
      <c r="B969" s="1"/>
    </row>
    <row r="970" spans="1:2" ht="12.75">
      <c r="A970" s="3"/>
      <c r="B970" s="1"/>
    </row>
    <row r="971" spans="1:2" ht="12.75">
      <c r="A971" s="3"/>
      <c r="B971" s="1"/>
    </row>
    <row r="972" spans="1:2" ht="12.75">
      <c r="A972" s="3"/>
      <c r="B972" s="1"/>
    </row>
    <row r="973" spans="1:2" ht="12.75">
      <c r="A973" s="3"/>
      <c r="B973" s="1"/>
    </row>
    <row r="974" spans="1:2" ht="12.75">
      <c r="A974" s="3"/>
      <c r="B974" s="1"/>
    </row>
    <row r="975" spans="1:2" ht="12.75">
      <c r="A975" s="3"/>
      <c r="B975" s="1"/>
    </row>
    <row r="976" spans="1:2" ht="12.75">
      <c r="A976" s="3"/>
      <c r="B976" s="1"/>
    </row>
    <row r="977" spans="1:2" ht="12.75">
      <c r="A977" s="3"/>
      <c r="B977" s="1"/>
    </row>
    <row r="978" spans="1:2" ht="12.75">
      <c r="A978" s="3"/>
      <c r="B978" s="1"/>
    </row>
    <row r="979" spans="1:2" ht="12.75">
      <c r="A979" s="3"/>
      <c r="B979" s="1"/>
    </row>
    <row r="980" spans="1:2" ht="12.75">
      <c r="A980" s="3"/>
      <c r="B980" s="1"/>
    </row>
    <row r="981" spans="1:2" ht="12.75">
      <c r="A981" s="3"/>
      <c r="B981" s="1"/>
    </row>
    <row r="982" spans="1:2" ht="12.75">
      <c r="A982" s="3"/>
      <c r="B982" s="1"/>
    </row>
    <row r="983" spans="1:2" ht="12.75">
      <c r="A983" s="3"/>
      <c r="B983" s="1"/>
    </row>
    <row r="984" spans="1:2" ht="12.75">
      <c r="A984" s="3"/>
      <c r="B984" s="1"/>
    </row>
    <row r="985" spans="1:2" ht="12.75">
      <c r="A985" s="3"/>
      <c r="B985" s="1"/>
    </row>
    <row r="986" spans="1:2" ht="12.75">
      <c r="A986" s="3"/>
      <c r="B986" s="1"/>
    </row>
    <row r="987" spans="1:2" ht="12.75">
      <c r="A987" s="3"/>
      <c r="B987" s="1"/>
    </row>
    <row r="988" spans="1:2" ht="12.75">
      <c r="A988" s="3"/>
      <c r="B988" s="1"/>
    </row>
    <row r="989" spans="1:2" ht="12.75">
      <c r="A989" s="3"/>
      <c r="B989" s="1"/>
    </row>
    <row r="990" spans="1:2" ht="12.75">
      <c r="A990" s="3"/>
      <c r="B990" s="1"/>
    </row>
    <row r="991" spans="1:2" ht="12.75">
      <c r="A991" s="3"/>
      <c r="B991" s="1"/>
    </row>
    <row r="992" spans="1:2" ht="12.75">
      <c r="A992" s="3"/>
      <c r="B992" s="1"/>
    </row>
    <row r="993" spans="1:2" ht="12.75">
      <c r="A993" s="3"/>
      <c r="B993" s="1"/>
    </row>
  </sheetData>
  <sheetProtection password="F645" sheet="1" formatColumns="0"/>
  <printOptions/>
  <pageMargins left="0.787401575" right="0.787401575"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C6" sqref="C6:C7"/>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 &amp; life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EdG</cp:lastModifiedBy>
  <cp:lastPrinted>2010-04-18T10:42:36Z</cp:lastPrinted>
  <dcterms:created xsi:type="dcterms:W3CDTF">2003-04-08T11:10:42Z</dcterms:created>
  <dcterms:modified xsi:type="dcterms:W3CDTF">2016-09-29T13:20:53Z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